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AE3466A8-775F-4536-BC9D-72585C70E675}"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DHS00" sheetId="139" r:id="rId5"/>
    <sheet name="DHS07" sheetId="140" r:id="rId6"/>
    <sheet name="DHS13"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<sst xmlns="http://schemas.openxmlformats.org/spreadsheetml/2006/main" count="22390" uniqueCount="500">
  <si>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</si>
  <si>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</si>
  <si>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</si>
  <si>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</si>
  <si>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</si>
  <si>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</si>
  <si>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</si>
  <si>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</si>
  <si>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</si>
  <si>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</si>
  <si>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</si>
  <si>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</si>
  <si>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</si>
  <si>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</si>
  <si>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</si>
  <si>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</si>
  <si>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</si>
  <si>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</si>
  <si>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</si>
  <si>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</si>
  <si>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</si>
  <si>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</si>
  <si>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</si>
  <si>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</si>
  <si>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</si>
  <si>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</si>
  <si>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</si>
  <si>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</si>
  <si>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</si>
  <si>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</si>
  <si>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</si>
  <si>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</si>
  <si>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</si>
  <si>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</si>
  <si>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</si>
  <si>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</si>
  <si>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</si>
  <si>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</si>
  <si>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</si>
  <si>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</si>
  <si>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</si>
  <si>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</si>
  <si>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</si>
  <si>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</si>
  <si>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</si>
  <si>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</si>
  <si>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</si>
  <si>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</si>
  <si>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</si>
  <si>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</si>
  <si>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</si>
  <si>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</si>
  <si>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</si>
  <si>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</si>
  <si>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</si>
  <si>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</si>
  <si>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</si>
  <si>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</si>
  <si>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</si>
  <si>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</si>
  <si>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</si>
  <si>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</si>
  <si>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</si>
  <si>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</si>
  <si>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</si>
  <si>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</si>
  <si>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</si>
  <si>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</si>
  <si>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</si>
  <si>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</si>
  <si>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</si>
  <si>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</si>
  <si>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</si>
  <si>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</si>
  <si>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</si>
  <si>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</si>
  <si>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</si>
  <si>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</si>
  <si>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</si>
  <si>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</si>
  <si>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</si>
  <si>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</si>
  <si>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</si>
  <si>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</si>
  <si>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</si>
  <si>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</si>
  <si>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</si>
  <si>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</si>
  <si>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</si>
  <si>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</si>
  <si>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</si>
  <si>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</si>
  <si>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</si>
  <si>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</si>
  <si>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</si>
  <si>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</si>
  <si>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</si>
  <si>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</si>
  <si>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</si>
  <si>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</si>
  <si>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</si>
  <si>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</si>
  <si>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</si>
  <si>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</si>
  <si>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</si>
  <si>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</si>
  <si>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</si>
  <si>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</si>
  <si>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</si>
  <si>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</si>
  <si>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</si>
  <si>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</si>
  <si>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</si>
  <si>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</si>
  <si>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</si>
  <si>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</si>
  <si>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</si>
  <si>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</si>
  <si>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</si>
  <si>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</si>
  <si>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</si>
  <si>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</si>
  <si>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</si>
  <si>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</si>
  <si>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</si>
  <si>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</si>
  <si>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</si>
  <si>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</si>
  <si>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</si>
  <si>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</si>
  <si>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</si>
  <si>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</si>
  <si>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</si>
  <si>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</si>
  <si>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</si>
  <si>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</si>
  <si>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</si>
  <si>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</si>
  <si>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</si>
  <si>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</si>
  <si>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</si>
  <si>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</si>
  <si>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</si>
  <si>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</si>
  <si>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</si>
  <si>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</si>
  <si>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Caprivi</t>
  </si>
  <si>
    <t>Erongo</t>
  </si>
  <si>
    <t>Hardap</t>
  </si>
  <si>
    <t>Karas</t>
  </si>
  <si>
    <t>Kavango</t>
  </si>
  <si>
    <t>Khomas</t>
  </si>
  <si>
    <t>Kunene</t>
  </si>
  <si>
    <t>Ohangwena</t>
  </si>
  <si>
    <t>Omaheke</t>
  </si>
  <si>
    <t>Omusati</t>
  </si>
  <si>
    <t>Oshana</t>
  </si>
  <si>
    <t>Oshikoto</t>
  </si>
  <si>
    <t>Otjozondjupa</t>
  </si>
  <si>
    <t>Improved Water source on premises</t>
  </si>
  <si>
    <t>Source of drinking water</t>
  </si>
  <si>
    <t>Piped into dwelling</t>
  </si>
  <si>
    <t>Piped into yard/plot</t>
  </si>
  <si>
    <t>Public tap</t>
  </si>
  <si>
    <t>Open dug well</t>
  </si>
  <si>
    <t>Open spring</t>
  </si>
  <si>
    <t>Borehole with pump</t>
  </si>
  <si>
    <t>Protected dug well</t>
  </si>
  <si>
    <t>Spring</t>
  </si>
  <si>
    <t>River, stream, pond, lake</t>
  </si>
  <si>
    <t>Rainwater</t>
  </si>
  <si>
    <t>Tanker truck</t>
  </si>
  <si>
    <t>Bottled water</t>
  </si>
  <si>
    <t>missing</t>
  </si>
  <si>
    <t>DHS07</t>
  </si>
  <si>
    <t>Shared among Improved Sanitation</t>
  </si>
  <si>
    <t>Flush toilet</t>
  </si>
  <si>
    <t>Pour flush latrine</t>
  </si>
  <si>
    <t>Traditional pit toilet</t>
  </si>
  <si>
    <t>Ventilated improved pit latrine</t>
  </si>
  <si>
    <t>Bucket</t>
  </si>
  <si>
    <t>No facility, bush, field</t>
  </si>
  <si>
    <t>Total</t>
  </si>
  <si>
    <t>DHS00</t>
  </si>
  <si>
    <t>Namibia</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</si>
  <si>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</si>
  <si>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</si>
  <si>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</si>
  <si>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</si>
  <si>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</si>
  <si>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</si>
  <si>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</si>
  <si>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</si>
  <si>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</si>
  <si>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</si>
  <si>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</si>
  <si>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</si>
  <si>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</si>
  <si>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</si>
  <si>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</si>
  <si>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</si>
  <si>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Electric lighting</t>
  </si>
  <si>
    <t>Has electricity</t>
  </si>
  <si>
    <t>Has refrigerator</t>
  </si>
  <si>
    <t>Has television</t>
  </si>
  <si>
    <t>if uses wood as cooking fuel</t>
  </si>
  <si>
    <t>if uses electricity as cooking fuel</t>
  </si>
  <si>
    <t>Candle lighting</t>
  </si>
  <si>
    <t>Has telephone</t>
  </si>
  <si>
    <t>if has dirt, sand, dung as principal floor in dwelling</t>
  </si>
  <si>
    <t>Has car/truck</t>
  </si>
  <si>
    <t>if has tiles for main flooring material</t>
  </si>
  <si>
    <t>Has radio</t>
  </si>
  <si>
    <t>if uses gas as cooking fuel</t>
  </si>
  <si>
    <t>if has cement for main flooring material</t>
  </si>
  <si>
    <t>if has carpeted floors</t>
  </si>
  <si>
    <t>if uses kerosene as cooking fuel</t>
  </si>
  <si>
    <t>Has motorcycle/scooter</t>
  </si>
  <si>
    <t>Kerosene, paraffin lighting</t>
  </si>
  <si>
    <t>Has bicycle</t>
  </si>
  <si>
    <t>Number of members per sleeping room</t>
  </si>
  <si>
    <t>Other form of lighting</t>
  </si>
  <si>
    <t>if uses charcoal for cooking</t>
  </si>
  <si>
    <t>Donkey cart/horse</t>
  </si>
  <si>
    <t>if has wood, plank principal floor in dwelling</t>
  </si>
  <si>
    <t>Gas lighting</t>
  </si>
  <si>
    <t>if uses other cooking fuel</t>
  </si>
  <si>
    <t>if has other type of flooring</t>
  </si>
  <si>
    <t>Communalities</t>
  </si>
  <si>
    <t>Extraction</t>
  </si>
  <si>
    <t>Total Variance Explained</t>
  </si>
  <si>
    <t>Extraction Sums of Squared Loadings</t>
  </si>
  <si>
    <t>% of Variance</t>
  </si>
  <si>
    <t>Cumulative %</t>
  </si>
  <si>
    <t>Component Score Coefficient Matrix</t>
  </si>
  <si>
    <t>Component Score Covariance Matrix</t>
  </si>
  <si>
    <t>Piped to yard/plot</t>
  </si>
  <si>
    <t>Public tap/standpipe</t>
  </si>
  <si>
    <t>Tube well or borehole</t>
  </si>
  <si>
    <t>Protected well</t>
  </si>
  <si>
    <t>Unprotected well</t>
  </si>
  <si>
    <t>Protected spring</t>
  </si>
  <si>
    <t>Unprotected spring</t>
  </si>
  <si>
    <t>River/dam/lake/ponds/stream/canal/irrigation channel</t>
  </si>
  <si>
    <t>Cart with small tank</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</si>
  <si>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</si>
  <si>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</si>
  <si>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</si>
  <si>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</si>
  <si>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</si>
  <si>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</si>
  <si>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</si>
  <si>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</si>
  <si>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facility/bush/field</t>
  </si>
  <si>
    <t>Composting toilet</t>
  </si>
  <si>
    <t>Bucket toilet</t>
  </si>
  <si>
    <t>Hanging toilet/latrine</t>
  </si>
  <si>
    <t>OTHER</t>
  </si>
  <si>
    <t>2007</t>
  </si>
  <si>
    <t>Dirt or dung floor</t>
  </si>
  <si>
    <t>Dung for cooking</t>
  </si>
  <si>
    <t>Electricity for cooking</t>
  </si>
  <si>
    <t>Has a mobile telephone</t>
  </si>
  <si>
    <t>Metal roof</t>
  </si>
  <si>
    <t>Ceramic tile floor</t>
  </si>
  <si>
    <t>Owns a bank account</t>
  </si>
  <si>
    <t>Cement floor</t>
  </si>
  <si>
    <t>Cement walls</t>
  </si>
  <si>
    <t>Thatch/straw roof</t>
  </si>
  <si>
    <t>Brick walls</t>
  </si>
  <si>
    <t>Mud/sand walls</t>
  </si>
  <si>
    <t>Cement block walls</t>
  </si>
  <si>
    <t>Other fuel for cooking</t>
  </si>
  <si>
    <t>Cane/palm/trunk walls</t>
  </si>
  <si>
    <t>Biogas for cooking</t>
  </si>
  <si>
    <t>Stone with mud walls</t>
  </si>
  <si>
    <t>Calamine/cement fiber roof</t>
  </si>
  <si>
    <t>Vinyl, asphalt strip floor</t>
  </si>
  <si>
    <t>Carpeted floor</t>
  </si>
  <si>
    <t>Other type of walls</t>
  </si>
  <si>
    <t>Bamboo with mud walls</t>
  </si>
  <si>
    <t>LPG, natural gas for cooking</t>
  </si>
  <si>
    <t>Dwelling has no walls</t>
  </si>
  <si>
    <t>Kerosene for cooking</t>
  </si>
  <si>
    <t>Reused wood walls</t>
  </si>
  <si>
    <t>Cardboard walls</t>
  </si>
  <si>
    <t>Ceramic tile roof</t>
  </si>
  <si>
    <t>Stone with lime/cement walls</t>
  </si>
  <si>
    <t>Has an animal-drawn cart</t>
  </si>
  <si>
    <t>Dwelling has no roof</t>
  </si>
  <si>
    <t>Cement roof</t>
  </si>
  <si>
    <t>Coal, lignite for cooking</t>
  </si>
  <si>
    <t>Other type of roof</t>
  </si>
  <si>
    <t>Rudimentary wood plank floor</t>
  </si>
  <si>
    <t>Parquet, polished wood floor</t>
  </si>
  <si>
    <t>Rustic mat roof</t>
  </si>
  <si>
    <t>Does not cook</t>
  </si>
  <si>
    <t>Wood planks roof</t>
  </si>
  <si>
    <t>Bamboo roof</t>
  </si>
  <si>
    <t>Rudimentary palm/bamboo floor</t>
  </si>
  <si>
    <t>Other type of flooring</t>
  </si>
  <si>
    <t>Charcoal for cooking</t>
  </si>
  <si>
    <t>Wood planks/shingles walls</t>
  </si>
  <si>
    <t>Wood, straw for cooking</t>
  </si>
  <si>
    <t>Wood roof</t>
  </si>
  <si>
    <t>Plywood walls</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</si>
  <si>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</si>
  <si>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</si>
  <si>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</si>
  <si>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</si>
  <si>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</si>
  <si>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</si>
  <si>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</si>
  <si>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</si>
  <si>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Place where household members wash their hands</t>
  </si>
  <si>
    <t>Observed</t>
  </si>
  <si>
    <t>Not observed: not in dwelling</t>
  </si>
  <si>
    <t>Not observed: no permission to see</t>
  </si>
  <si>
    <t>Not observed: other reason</t>
  </si>
  <si>
    <t>DHS13</t>
  </si>
  <si>
    <t>2013</t>
  </si>
  <si>
    <t>fuel8</t>
  </si>
  <si>
    <t>fuel1</t>
  </si>
  <si>
    <t>Household cooks in owm house</t>
  </si>
  <si>
    <t>roof12</t>
  </si>
  <si>
    <t>floor33</t>
  </si>
  <si>
    <t>Household cooks outside house</t>
  </si>
  <si>
    <t>Has watch</t>
  </si>
  <si>
    <t>wall37</t>
  </si>
  <si>
    <t>roof31</t>
  </si>
  <si>
    <t>floor11</t>
  </si>
  <si>
    <t>Has bank account</t>
  </si>
  <si>
    <t>Has telephone (land-line)</t>
  </si>
  <si>
    <t>floor34</t>
  </si>
  <si>
    <t>wall31</t>
  </si>
  <si>
    <t>anima5</t>
  </si>
  <si>
    <t>wall22</t>
  </si>
  <si>
    <t>roof38</t>
  </si>
  <si>
    <t>Has mobile telephone</t>
  </si>
  <si>
    <t>wall34</t>
  </si>
  <si>
    <t>Persons per rooms</t>
  </si>
  <si>
    <t>wall33</t>
  </si>
  <si>
    <t>anima1</t>
  </si>
  <si>
    <t>anima4</t>
  </si>
  <si>
    <t>fuel2</t>
  </si>
  <si>
    <t>floor12</t>
  </si>
  <si>
    <t>fuel3</t>
  </si>
  <si>
    <t>roof36</t>
  </si>
  <si>
    <t>Household has separate room used as kitchen</t>
  </si>
  <si>
    <t>Household cooks in other house</t>
  </si>
  <si>
    <t>fuel5</t>
  </si>
  <si>
    <t>anima3</t>
  </si>
  <si>
    <t>anima2</t>
  </si>
  <si>
    <t>wall96</t>
  </si>
  <si>
    <t>wall25</t>
  </si>
  <si>
    <t>wall12</t>
  </si>
  <si>
    <t>anima6</t>
  </si>
  <si>
    <t>fuel4</t>
  </si>
  <si>
    <t>wall21</t>
  </si>
  <si>
    <t>floor35</t>
  </si>
  <si>
    <t>wall36</t>
  </si>
  <si>
    <t>roof24</t>
  </si>
  <si>
    <t>Has boat with a motor</t>
  </si>
  <si>
    <t>floor32</t>
  </si>
  <si>
    <t>wall38</t>
  </si>
  <si>
    <t>Has animal-drawn cart</t>
  </si>
  <si>
    <t>wall23</t>
  </si>
  <si>
    <t>Household owns: agricultural land</t>
  </si>
  <si>
    <t>wall26</t>
  </si>
  <si>
    <t>roof11</t>
  </si>
  <si>
    <t>wall11</t>
  </si>
  <si>
    <t>roof26</t>
  </si>
  <si>
    <t>roof34</t>
  </si>
  <si>
    <t>roof25</t>
  </si>
  <si>
    <t>roof35</t>
  </si>
  <si>
    <t>roof33</t>
  </si>
  <si>
    <t>wall32</t>
  </si>
  <si>
    <t>wall13</t>
  </si>
  <si>
    <t>fuel7</t>
  </si>
  <si>
    <t>fuel95</t>
  </si>
  <si>
    <t>floor21</t>
  </si>
  <si>
    <t>roof32</t>
  </si>
  <si>
    <t>wall27</t>
  </si>
  <si>
    <t>roof96</t>
  </si>
  <si>
    <t>fuel11</t>
  </si>
  <si>
    <t>fuel6</t>
  </si>
  <si>
    <t>roof23</t>
  </si>
  <si>
    <t>floor31</t>
  </si>
  <si>
    <t>roof37</t>
  </si>
  <si>
    <t>floor96</t>
  </si>
  <si>
    <t>roof22</t>
  </si>
  <si>
    <t>roof39</t>
  </si>
  <si>
    <t>wall24</t>
  </si>
  <si>
    <t>floor22</t>
  </si>
  <si>
    <t>roof21</t>
  </si>
  <si>
    <t>roof13</t>
  </si>
  <si>
    <t>wall35</t>
  </si>
  <si>
    <t>fuel10</t>
  </si>
  <si>
    <t>% Improved
&lt; = 30min</t>
  </si>
  <si>
    <t>iso3</t>
  </si>
  <si>
    <t>NAM</t>
  </si>
  <si>
    <t>year</t>
  </si>
  <si>
    <t>data_source</t>
  </si>
  <si>
    <t>NAM_2000_DHS</t>
  </si>
  <si>
    <t>NAM_2007_DHS</t>
  </si>
  <si>
    <t>NAM_2013_DHS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</si>
  <si>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</si>
  <si>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</si>
  <si>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</si>
  <si>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</si>
  <si>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</si>
  <si>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</si>
  <si>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</si>
  <si>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</si>
  <si>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</si>
  <si>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</si>
  <si>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</si>
  <si>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</si>
  <si>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</si>
  <si>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</si>
  <si>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</si>
  <si>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</si>
  <si>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</si>
  <si>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</si>
  <si>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</si>
  <si>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</si>
  <si>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</si>
  <si>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</si>
  <si>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</si>
  <si>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</si>
  <si>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</si>
  <si>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</si>
  <si>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</si>
  <si>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</si>
  <si>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</si>
  <si>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</si>
  <si>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</si>
  <si>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</si>
  <si>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</si>
  <si>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</si>
  <si>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</si>
  <si>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</si>
  <si>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</si>
  <si>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</si>
  <si>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</si>
  <si>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</si>
  <si>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</si>
  <si>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</si>
  <si>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</si>
  <si>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</si>
  <si>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</si>
  <si>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</si>
  <si>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</si>
  <si>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</si>
  <si>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</si>
  <si>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</si>
  <si>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</si>
  <si>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</si>
  <si>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</si>
  <si>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t>
  </si>
  <si>
    <t>region_2</t>
  </si>
  <si>
    <t>region_3</t>
  </si>
  <si>
    <t>region_4</t>
  </si>
  <si>
    <t>region_5</t>
  </si>
  <si>
    <t>region_6</t>
  </si>
  <si>
    <t>region_7</t>
  </si>
  <si>
    <t>region_8</t>
  </si>
  <si>
    <t>region_9</t>
  </si>
  <si>
    <t>region_10</t>
  </si>
  <si>
    <t>region_11</t>
  </si>
  <si>
    <t>region_12</t>
  </si>
  <si>
    <t>region_13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</si>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</sst>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758">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2424">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151" fillId="3" borderId="57" xfId="45106" applyFont="true" applyBorder="true" applyAlignment="true">
      <alignment horizontal="center" wrapText="true"/>
    </xf>
    <xf numFmtId="0" fontId="151" fillId="26" borderId="58" xfId="45107" applyFont="true" applyFill="true" applyBorder="true" applyAlignment="true">
      <alignment horizontal="left" vertical="top" wrapText="true"/>
    </xf>
    <xf numFmtId="0" fontId="151" fillId="26" borderId="58" xfId="45108" applyFont="true" applyFill="true" applyBorder="true" applyAlignment="true">
      <alignment horizontal="left" vertical="top" wrapText="true"/>
    </xf>
    <xf numFmtId="168" fontId="150" fillId="3" borderId="58" xfId="45109" applyNumberFormat="true" applyFont="true" applyBorder="true" applyAlignment="true">
      <alignment horizontal="right" vertical="top"/>
    </xf>
    <xf numFmtId="0" fontId="151" fillId="26" borderId="59" xfId="45110" applyFont="true" applyFill="true" applyBorder="true" applyAlignment="true">
      <alignment horizontal="left" vertical="top" wrapText="true"/>
    </xf>
    <xf numFmtId="0" fontId="151" fillId="26" borderId="59" xfId="45111" applyFont="true" applyFill="true" applyBorder="true" applyAlignment="true">
      <alignment horizontal="left" vertical="top" wrapText="true"/>
    </xf>
    <xf numFmtId="168" fontId="150" fillId="3" borderId="59" xfId="45112" applyNumberFormat="true" applyFont="true" applyBorder="true" applyAlignment="true">
      <alignment horizontal="right" vertical="top"/>
    </xf>
    <xf numFmtId="0" fontId="151" fillId="26" borderId="60" xfId="45114" applyFont="true" applyFill="true" applyBorder="true" applyAlignment="true">
      <alignment horizontal="left" vertical="top" wrapText="true"/>
    </xf>
    <xf numFmtId="168" fontId="150" fillId="3" borderId="60" xfId="45115"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22" applyFont="true" applyAlignment="true">
      <alignment horizontal="center" wrapText="true"/>
    </xf>
    <xf numFmtId="0" fontId="151" fillId="3" borderId="10" xfId="45123" applyFont="true" applyAlignment="true">
      <alignment horizontal="center" wrapText="true"/>
    </xf>
    <xf numFmtId="0" fontId="151" fillId="3" borderId="10" xfId="45124" applyFont="true" applyAlignment="true">
      <alignment horizontal="center" wrapText="true"/>
    </xf>
    <xf numFmtId="0" fontId="151" fillId="3" borderId="57" xfId="45125" applyFont="true" applyBorder="true" applyAlignment="true">
      <alignment horizontal="center"/>
    </xf>
    <xf numFmtId="0" fontId="151" fillId="3" borderId="57" xfId="45126" applyFont="true" applyBorder="true" applyAlignment="true">
      <alignment horizontal="center"/>
    </xf>
    <xf numFmtId="0" fontId="151" fillId="3" borderId="57" xfId="45127" applyFont="true" applyBorder="true" applyAlignment="true">
      <alignment horizontal="center"/>
    </xf>
    <xf numFmtId="0" fontId="24" fillId="15" borderId="10" xfId="19344" applyFill="true" applyAlignment="true">
      <alignment vertical="center"/>
    </xf>
    <xf numFmtId="0" fontId="24" fillId="15" borderId="10" xfId="19344" applyFill="true" applyAlignment="true">
      <alignment vertical="center" wrapText="true"/>
    </xf>
    <xf numFmtId="0" fontId="151" fillId="15" borderId="10" xfId="19405" applyFont="true" applyFill="true" applyAlignment="true">
      <alignment horizontal="left" vertical="center" wrapText="true"/>
    </xf>
    <xf numFmtId="0" fontId="151" fillId="3" borderId="57" xfId="45374" applyFont="true" applyBorder="true" applyAlignment="true">
      <alignment horizontal="center" wrapText="true"/>
    </xf>
    <xf numFmtId="0" fontId="151" fillId="26" borderId="58" xfId="45375" applyFont="true" applyFill="true" applyBorder="true" applyAlignment="true">
      <alignment horizontal="left" vertical="top" wrapText="true"/>
    </xf>
    <xf numFmtId="0" fontId="151" fillId="26" borderId="58" xfId="45376" applyFont="true" applyFill="true" applyBorder="true" applyAlignment="true">
      <alignment horizontal="left" vertical="top" wrapText="true"/>
    </xf>
    <xf numFmtId="168" fontId="150" fillId="3" borderId="58" xfId="45377" applyNumberFormat="true" applyFont="true" applyBorder="true" applyAlignment="true">
      <alignment horizontal="right" vertical="top"/>
    </xf>
    <xf numFmtId="0" fontId="151" fillId="26" borderId="59" xfId="45378" applyFont="true" applyFill="true" applyBorder="true" applyAlignment="true">
      <alignment horizontal="left" vertical="top" wrapText="true"/>
    </xf>
    <xf numFmtId="0" fontId="151" fillId="26" borderId="59" xfId="45379" applyFont="true" applyFill="true" applyBorder="true" applyAlignment="true">
      <alignment horizontal="left" vertical="top" wrapText="true"/>
    </xf>
    <xf numFmtId="168" fontId="150" fillId="3" borderId="59" xfId="45380" applyNumberFormat="true" applyFont="true" applyBorder="true" applyAlignment="true">
      <alignment horizontal="right" vertical="top"/>
    </xf>
    <xf numFmtId="0" fontId="151" fillId="26" borderId="60" xfId="45382" applyFont="true" applyFill="true" applyBorder="true" applyAlignment="true">
      <alignment horizontal="left" vertical="top" wrapText="true"/>
    </xf>
    <xf numFmtId="168" fontId="150" fillId="3" borderId="60" xfId="45383" applyNumberFormat="true" applyFont="true" applyBorder="true" applyAlignment="true">
      <alignment horizontal="right" vertical="top"/>
    </xf>
    <xf numFmtId="0" fontId="151" fillId="3" borderId="10" xfId="45390" applyFont="true" applyAlignment="true">
      <alignment horizontal="center" wrapText="true"/>
    </xf>
    <xf numFmtId="0" fontId="151" fillId="3" borderId="10" xfId="45391" applyFont="true" applyAlignment="true">
      <alignment horizontal="center" wrapText="true"/>
    </xf>
    <xf numFmtId="0" fontId="151" fillId="3" borderId="10" xfId="45392" applyFont="true" applyAlignment="true">
      <alignment horizontal="center" wrapText="true"/>
    </xf>
    <xf numFmtId="0" fontId="151" fillId="3" borderId="57" xfId="45393" applyFont="true" applyBorder="true" applyAlignment="true">
      <alignment horizontal="center"/>
    </xf>
    <xf numFmtId="0" fontId="151" fillId="3" borderId="57" xfId="45394" applyFont="true" applyBorder="true" applyAlignment="true">
      <alignment horizontal="center"/>
    </xf>
    <xf numFmtId="0" fontId="151" fillId="3" borderId="57" xfId="45395" applyFont="true" applyBorder="true" applyAlignment="true">
      <alignment horizontal="center"/>
    </xf>
    <xf numFmtId="0" fontId="151" fillId="3" borderId="57" xfId="45670" applyFont="true" applyBorder="true" applyAlignment="true">
      <alignment horizontal="center" wrapText="true"/>
    </xf>
    <xf numFmtId="0" fontId="151" fillId="26" borderId="58" xfId="45671" applyFont="true" applyFill="true" applyBorder="true" applyAlignment="true">
      <alignment horizontal="left" vertical="top" wrapText="true"/>
    </xf>
    <xf numFmtId="0" fontId="151" fillId="26" borderId="58" xfId="45672" applyFont="true" applyFill="true" applyBorder="true" applyAlignment="true">
      <alignment horizontal="left" vertical="top" wrapText="true"/>
    </xf>
    <xf numFmtId="168" fontId="150" fillId="3" borderId="58" xfId="45673" applyNumberFormat="true" applyFont="true" applyBorder="true" applyAlignment="true">
      <alignment horizontal="right" vertical="top"/>
    </xf>
    <xf numFmtId="0" fontId="151" fillId="26" borderId="59" xfId="45674" applyFont="true" applyFill="true" applyBorder="true" applyAlignment="true">
      <alignment horizontal="left" vertical="top" wrapText="true"/>
    </xf>
    <xf numFmtId="0" fontId="151" fillId="26" borderId="59" xfId="45675" applyFont="true" applyFill="true" applyBorder="true" applyAlignment="true">
      <alignment horizontal="left" vertical="top" wrapText="true"/>
    </xf>
    <xf numFmtId="168" fontId="150" fillId="3" borderId="59" xfId="45676" applyNumberFormat="true" applyFont="true" applyBorder="true" applyAlignment="true">
      <alignment horizontal="right" vertical="top"/>
    </xf>
    <xf numFmtId="0" fontId="151" fillId="26" borderId="60" xfId="45678" applyFont="true" applyFill="true" applyBorder="true" applyAlignment="true">
      <alignment horizontal="left" vertical="top" wrapText="true"/>
    </xf>
    <xf numFmtId="168" fontId="150" fillId="3" borderId="60" xfId="45679" applyNumberFormat="true" applyFont="true" applyBorder="true" applyAlignment="true">
      <alignment horizontal="right" vertical="top"/>
    </xf>
    <xf numFmtId="0" fontId="151" fillId="3" borderId="10" xfId="45686" applyFont="true" applyAlignment="true">
      <alignment horizontal="center" wrapText="true"/>
    </xf>
    <xf numFmtId="0" fontId="151" fillId="3" borderId="10" xfId="45687" applyFont="true" applyAlignment="true">
      <alignment horizontal="center" wrapText="true"/>
    </xf>
    <xf numFmtId="0" fontId="151" fillId="3" borderId="10" xfId="45688" applyFont="true" applyAlignment="true">
      <alignment horizontal="center" wrapText="true"/>
    </xf>
    <xf numFmtId="0" fontId="151" fillId="3" borderId="57" xfId="45689" applyFont="true" applyBorder="true" applyAlignment="true">
      <alignment horizontal="center"/>
    </xf>
    <xf numFmtId="0" fontId="151" fillId="3" borderId="57" xfId="45690" applyFont="true" applyBorder="true" applyAlignment="true">
      <alignment horizontal="center"/>
    </xf>
    <xf numFmtId="0" fontId="151" fillId="3" borderId="57" xfId="45691"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horizontal="right" vertical="top" wrapText="true"/>
    </xf>
    <xf numFmtId="0" fontId="151" fillId="3" borderId="57" xfId="45146" applyFont="true" applyBorder="true" applyAlignment="true">
      <alignment horizontal="right" vertical="top" wrapText="true"/>
    </xf>
    <xf numFmtId="0" fontId="151" fillId="3" borderId="57" xfId="45147" applyFont="true" applyBorder="true" applyAlignment="true">
      <alignment horizontal="right" vertical="top" wrapText="true"/>
    </xf>
    <xf numFmtId="0" fontId="151" fillId="3" borderId="57" xfId="45148" applyFont="true" applyBorder="true" applyAlignment="true">
      <alignment horizontal="right" vertical="top" wrapText="true"/>
    </xf>
    <xf numFmtId="0" fontId="151" fillId="3" borderId="117" xfId="45155" applyFont="true" applyBorder="true" applyAlignment="true">
      <alignment horizontal="right" vertical="top" wrapText="true"/>
    </xf>
    <xf numFmtId="0" fontId="151" fillId="3" borderId="54" xfId="45156" applyFont="true" applyBorder="true" applyAlignment="true">
      <alignment horizontal="right" vertical="top" wrapText="true"/>
    </xf>
    <xf numFmtId="0" fontId="151" fillId="3" borderId="55" xfId="45157" applyFont="true" applyBorder="true" applyAlignment="true">
      <alignment horizontal="right" vertical="top" wrapText="true"/>
    </xf>
    <xf numFmtId="0" fontId="151" fillId="3" borderId="117" xfId="45170" applyFont="true" applyBorder="true" applyAlignment="true">
      <alignment horizontal="right" vertical="top" wrapText="true"/>
    </xf>
    <xf numFmtId="0" fontId="151" fillId="3" borderId="54" xfId="45171" applyFont="true" applyBorder="true" applyAlignment="true">
      <alignment horizontal="right" vertical="top" wrapText="true"/>
    </xf>
    <xf numFmtId="0" fontId="151" fillId="3" borderId="55" xfId="45172" applyFont="true" applyBorder="true" applyAlignment="true">
      <alignment horizontal="right" vertical="top" wrapText="true"/>
    </xf>
    <xf numFmtId="0" fontId="151" fillId="3" borderId="117" xfId="45173" applyFont="true" applyBorder="true" applyAlignment="true">
      <alignment horizontal="right" vertical="top" wrapText="true"/>
    </xf>
    <xf numFmtId="0" fontId="151" fillId="3" borderId="54" xfId="45174" applyFont="true" applyBorder="true" applyAlignment="true">
      <alignment horizontal="right" vertical="top" wrapText="true"/>
    </xf>
    <xf numFmtId="0" fontId="151" fillId="3" borderId="55" xfId="45175" applyFont="true" applyBorder="true" applyAlignment="true">
      <alignment horizontal="right" vertical="top" wrapText="true"/>
    </xf>
    <xf numFmtId="0" fontId="151" fillId="3" borderId="10" xfId="45123" applyFont="true" applyAlignment="true">
      <alignment horizontal="right" vertical="top" wrapText="true"/>
    </xf>
    <xf numFmtId="0" fontId="151" fillId="3" borderId="10" xfId="45122" applyFont="true" applyAlignment="true">
      <alignment horizontal="right" vertical="top" wrapText="true"/>
    </xf>
    <xf numFmtId="0" fontId="151" fillId="3" borderId="10" xfId="45124" applyFont="true" applyAlignment="true">
      <alignment horizontal="right" vertical="top" wrapText="true"/>
    </xf>
    <xf numFmtId="0" fontId="24" fillId="3" borderId="10" xfId="19344" applyAlignment="true">
      <alignment horizontal="right" vertical="top" wrapText="true"/>
    </xf>
    <xf numFmtId="166" fontId="150" fillId="3" borderId="58" xfId="45129" applyNumberFormat="true" applyFont="true" applyBorder="true" applyAlignment="true">
      <alignment horizontal="right" vertical="top" wrapText="true"/>
    </xf>
    <xf numFmtId="166" fontId="150" fillId="3" borderId="58" xfId="45131" applyNumberFormat="true" applyFont="true" applyBorder="true" applyAlignment="true">
      <alignment horizontal="right" vertical="top" wrapText="true"/>
    </xf>
    <xf numFmtId="166" fontId="150" fillId="3" borderId="58" xfId="45133" applyNumberFormat="true" applyFont="true" applyBorder="true" applyAlignment="true">
      <alignment horizontal="right" vertical="top" wrapText="true"/>
    </xf>
    <xf numFmtId="166" fontId="150" fillId="3" borderId="59" xfId="45135" applyNumberFormat="true" applyFont="true" applyBorder="true" applyAlignment="true">
      <alignment horizontal="right" vertical="top" wrapText="true"/>
    </xf>
    <xf numFmtId="166" fontId="150" fillId="3" borderId="59" xfId="45137" applyNumberFormat="true" applyFont="true" applyBorder="true" applyAlignment="true">
      <alignment horizontal="right" vertical="top" wrapText="true"/>
    </xf>
    <xf numFmtId="166" fontId="150" fillId="3" borderId="59" xfId="45139" applyNumberFormat="true" applyFont="true" applyBorder="true" applyAlignment="true">
      <alignment horizontal="right" vertical="top" wrapText="true"/>
    </xf>
    <xf numFmtId="166" fontId="150" fillId="3" borderId="60" xfId="45141" applyNumberFormat="true" applyFont="true" applyBorder="true" applyAlignment="true">
      <alignment horizontal="right" vertical="top" wrapText="true"/>
    </xf>
    <xf numFmtId="166" fontId="150" fillId="3" borderId="60" xfId="45143" applyNumberFormat="true" applyFont="true" applyBorder="true" applyAlignment="true">
      <alignment horizontal="right" vertical="top" wrapText="true"/>
    </xf>
    <xf numFmtId="166" fontId="150" fillId="3" borderId="60" xfId="45145" applyNumberFormat="true" applyFont="true" applyBorder="true" applyAlignment="true">
      <alignment horizontal="right" vertical="top" wrapText="true"/>
    </xf>
    <xf numFmtId="167" fontId="150" fillId="3" borderId="59" xfId="45149" applyNumberFormat="true" applyFont="true" applyBorder="true" applyAlignment="true">
      <alignment horizontal="right" vertical="top" wrapText="true"/>
    </xf>
    <xf numFmtId="167" fontId="150" fillId="3" borderId="59" xfId="45150" applyNumberFormat="true" applyFont="true" applyBorder="true" applyAlignment="true">
      <alignment horizontal="right" vertical="top" wrapText="true"/>
    </xf>
    <xf numFmtId="166" fontId="150" fillId="3" borderId="118" xfId="45163" applyNumberFormat="true" applyFont="true" applyBorder="true" applyAlignment="true">
      <alignment horizontal="right" vertical="top" wrapText="true"/>
    </xf>
    <xf numFmtId="166" fontId="150" fillId="3" borderId="119" xfId="45164" applyNumberFormat="true" applyFont="true" applyBorder="true" applyAlignment="true">
      <alignment horizontal="right" vertical="top" wrapText="true"/>
    </xf>
    <xf numFmtId="166" fontId="150" fillId="3" borderId="120" xfId="45165" applyNumberFormat="true" applyFont="true" applyBorder="true" applyAlignment="true">
      <alignment horizontal="right" vertical="top" wrapText="true"/>
    </xf>
    <xf numFmtId="166" fontId="150" fillId="3" borderId="118" xfId="45177" applyNumberFormat="true" applyFont="true" applyBorder="true" applyAlignment="true">
      <alignment horizontal="right" vertical="top" wrapText="true"/>
    </xf>
    <xf numFmtId="166" fontId="150" fillId="3" borderId="119" xfId="45178" applyNumberFormat="true" applyFont="true" applyBorder="true" applyAlignment="true">
      <alignment horizontal="right" vertical="top" wrapText="true"/>
    </xf>
    <xf numFmtId="166" fontId="150" fillId="3" borderId="120" xfId="45179" applyNumberFormat="true" applyFont="true" applyBorder="true" applyAlignment="true">
      <alignment horizontal="right" vertical="top" wrapText="true"/>
    </xf>
    <xf numFmtId="166" fontId="150" fillId="3" borderId="118" xfId="45181" applyNumberFormat="true" applyFont="true" applyBorder="true" applyAlignment="true">
      <alignment horizontal="right" vertical="top" wrapText="true"/>
    </xf>
    <xf numFmtId="166" fontId="150" fillId="3" borderId="119" xfId="45182" applyNumberFormat="true" applyFont="true" applyBorder="true" applyAlignment="true">
      <alignment horizontal="right" vertical="top" wrapText="true"/>
    </xf>
    <xf numFmtId="166" fontId="150" fillId="3" borderId="120" xfId="45183" applyNumberFormat="true" applyFont="true" applyBorder="true" applyAlignment="true">
      <alignment horizontal="right" vertical="top" wrapText="true"/>
    </xf>
    <xf numFmtId="0" fontId="151" fillId="3" borderId="57" xfId="45126" applyFont="true" applyBorder="true" applyAlignment="true">
      <alignment horizontal="right" vertical="top" wrapText="true"/>
    </xf>
    <xf numFmtId="0" fontId="151" fillId="3" borderId="57" xfId="45125" applyFont="true" applyBorder="true" applyAlignment="true">
      <alignment horizontal="right" vertical="top" wrapText="true"/>
    </xf>
    <xf numFmtId="0" fontId="151" fillId="3" borderId="57" xfId="45127" applyFont="true" applyBorder="true" applyAlignment="true">
      <alignment horizontal="right" vertical="top" wrapText="true"/>
    </xf>
    <xf numFmtId="0" fontId="151" fillId="3" borderId="57" xfId="45185" applyFont="true" applyBorder="true" applyAlignment="true">
      <alignment horizontal="right" vertical="top" wrapText="true"/>
    </xf>
    <xf numFmtId="166" fontId="150" fillId="3" borderId="121" xfId="45186" applyNumberFormat="true" applyFont="true" applyBorder="true" applyAlignment="true">
      <alignment horizontal="right" vertical="top" wrapText="true"/>
    </xf>
    <xf numFmtId="0" fontId="151" fillId="3" borderId="57" xfId="45188" applyFont="true" applyBorder="true" applyAlignment="true">
      <alignment horizontal="right" vertical="top" wrapText="true"/>
    </xf>
    <xf numFmtId="0" fontId="151" fillId="3" borderId="57" xfId="45190" applyFont="true" applyBorder="true" applyAlignment="true">
      <alignment horizontal="right" vertical="top" wrapText="true"/>
    </xf>
    <xf numFmtId="166" fontId="150" fillId="3" borderId="121" xfId="45191" applyNumberFormat="true" applyFont="true" applyBorder="true" applyAlignment="true">
      <alignment horizontal="right" vertical="top" wrapText="true"/>
    </xf>
    <xf numFmtId="166" fontId="150" fillId="3" borderId="121" xfId="45192" applyNumberFormat="true" applyFont="true" applyBorder="true" applyAlignment="true">
      <alignment horizontal="right" vertical="top" wrapText="true"/>
    </xf>
    <xf numFmtId="0" fontId="151" fillId="3" borderId="57" xfId="45414" applyFont="true" applyBorder="true" applyAlignment="true">
      <alignment horizontal="right" vertical="top" wrapText="true"/>
    </xf>
    <xf numFmtId="0" fontId="151" fillId="3" borderId="57" xfId="45415" applyFont="true" applyBorder="true" applyAlignment="true">
      <alignment horizontal="right" vertical="top" wrapText="true"/>
    </xf>
    <xf numFmtId="0" fontId="151" fillId="3" borderId="57" xfId="45416" applyFont="true" applyBorder="true" applyAlignment="true">
      <alignment horizontal="right" vertical="top" wrapText="true"/>
    </xf>
    <xf numFmtId="0" fontId="151" fillId="3" borderId="117" xfId="45429" applyFont="true" applyBorder="true" applyAlignment="true">
      <alignment horizontal="right" vertical="top" wrapText="true"/>
    </xf>
    <xf numFmtId="0" fontId="151" fillId="3" borderId="54" xfId="45430" applyFont="true" applyBorder="true" applyAlignment="true">
      <alignment horizontal="right" vertical="top" wrapText="true"/>
    </xf>
    <xf numFmtId="0" fontId="151" fillId="3" borderId="55" xfId="45431" applyFont="true" applyBorder="true" applyAlignment="true">
      <alignment horizontal="right" vertical="top" wrapText="true"/>
    </xf>
    <xf numFmtId="0" fontId="151" fillId="3" borderId="117" xfId="45432" applyFont="true" applyBorder="true" applyAlignment="true">
      <alignment horizontal="right" vertical="top" wrapText="true"/>
    </xf>
    <xf numFmtId="0" fontId="151" fillId="3" borderId="54" xfId="45433" applyFont="true" applyBorder="true" applyAlignment="true">
      <alignment horizontal="right" vertical="top" wrapText="true"/>
    </xf>
    <xf numFmtId="0" fontId="151" fillId="3" borderId="55" xfId="45434" applyFont="true" applyBorder="true" applyAlignment="true">
      <alignment horizontal="right" vertical="top" wrapText="true"/>
    </xf>
    <xf numFmtId="0" fontId="151" fillId="3" borderId="117" xfId="45447" applyFont="true" applyBorder="true" applyAlignment="true">
      <alignment horizontal="right" vertical="top" wrapText="true"/>
    </xf>
    <xf numFmtId="0" fontId="151" fillId="3" borderId="54" xfId="45448" applyFont="true" applyBorder="true" applyAlignment="true">
      <alignment horizontal="right" vertical="top" wrapText="true"/>
    </xf>
    <xf numFmtId="0" fontId="151" fillId="3" borderId="55" xfId="45449" applyFont="true" applyBorder="true" applyAlignment="true">
      <alignment horizontal="right" vertical="top" wrapText="true"/>
    </xf>
    <xf numFmtId="0" fontId="151" fillId="3" borderId="10" xfId="45391" applyFont="true" applyAlignment="true">
      <alignment horizontal="right" vertical="top" wrapText="true"/>
    </xf>
    <xf numFmtId="0" fontId="151" fillId="3" borderId="10" xfId="45392" applyFont="true" applyAlignment="true">
      <alignment horizontal="right" vertical="top" wrapText="true"/>
    </xf>
    <xf numFmtId="0" fontId="151" fillId="3" borderId="10" xfId="45390" applyFont="true" applyAlignment="true">
      <alignment horizontal="right" vertical="top" wrapText="true"/>
    </xf>
    <xf numFmtId="166" fontId="150" fillId="3" borderId="58" xfId="45397" applyNumberFormat="true" applyFont="true" applyBorder="true" applyAlignment="true">
      <alignment horizontal="right" vertical="top" wrapText="true"/>
    </xf>
    <xf numFmtId="166" fontId="150" fillId="3" borderId="58" xfId="45399" applyNumberFormat="true" applyFont="true" applyBorder="true" applyAlignment="true">
      <alignment horizontal="right" vertical="top" wrapText="true"/>
    </xf>
    <xf numFmtId="166" fontId="150" fillId="3" borderId="58" xfId="45401" applyNumberFormat="true" applyFont="true" applyBorder="true" applyAlignment="true">
      <alignment horizontal="right" vertical="top" wrapText="true"/>
    </xf>
    <xf numFmtId="166" fontId="150" fillId="3" borderId="59" xfId="45403" applyNumberFormat="true" applyFont="true" applyBorder="true" applyAlignment="true">
      <alignment horizontal="right" vertical="top" wrapText="true"/>
    </xf>
    <xf numFmtId="166" fontId="150" fillId="3" borderId="59" xfId="45405" applyNumberFormat="true" applyFont="true" applyBorder="true" applyAlignment="true">
      <alignment horizontal="right" vertical="top" wrapText="true"/>
    </xf>
    <xf numFmtId="166" fontId="150" fillId="3" borderId="59" xfId="45407" applyNumberFormat="true" applyFont="true" applyBorder="true" applyAlignment="true">
      <alignment horizontal="right" vertical="top" wrapText="true"/>
    </xf>
    <xf numFmtId="166" fontId="150" fillId="3" borderId="60" xfId="45409" applyNumberFormat="true" applyFont="true" applyBorder="true" applyAlignment="true">
      <alignment horizontal="right" vertical="top" wrapText="true"/>
    </xf>
    <xf numFmtId="166" fontId="150" fillId="3" borderId="60" xfId="45411" applyNumberFormat="true" applyFont="true" applyBorder="true" applyAlignment="true">
      <alignment horizontal="right" vertical="top" wrapText="true"/>
    </xf>
    <xf numFmtId="166" fontId="150" fillId="3" borderId="60" xfId="45413" applyNumberFormat="true" applyFont="true" applyBorder="true" applyAlignment="true">
      <alignment horizontal="right" vertical="top" wrapText="true"/>
    </xf>
    <xf numFmtId="167" fontId="150" fillId="3" borderId="59" xfId="45417" applyNumberFormat="true" applyFont="true" applyBorder="true" applyAlignment="true">
      <alignment horizontal="right" vertical="top" wrapText="true"/>
    </xf>
    <xf numFmtId="167" fontId="150" fillId="3" borderId="59" xfId="45418" applyNumberFormat="true" applyFont="true" applyBorder="true" applyAlignment="true">
      <alignment horizontal="right" vertical="top" wrapText="true"/>
    </xf>
    <xf numFmtId="167" fontId="150" fillId="3" borderId="59" xfId="45419" applyNumberFormat="true" applyFont="true" applyBorder="true" applyAlignment="true">
      <alignment horizontal="right" vertical="top" wrapText="true"/>
    </xf>
    <xf numFmtId="167" fontId="150" fillId="3" borderId="60" xfId="45420" applyNumberFormat="true" applyFont="true" applyBorder="true" applyAlignment="true">
      <alignment horizontal="right" vertical="top" wrapText="true"/>
    </xf>
    <xf numFmtId="166" fontId="150" fillId="3" borderId="118" xfId="45440" applyNumberFormat="true" applyFont="true" applyBorder="true" applyAlignment="true">
      <alignment horizontal="right" vertical="top" wrapText="true"/>
    </xf>
    <xf numFmtId="166" fontId="150" fillId="3" borderId="119" xfId="45441" applyNumberFormat="true" applyFont="true" applyBorder="true" applyAlignment="true">
      <alignment horizontal="right" vertical="top" wrapText="true"/>
    </xf>
    <xf numFmtId="166" fontId="150" fillId="3" borderId="120" xfId="45442" applyNumberFormat="true" applyFont="true" applyBorder="true" applyAlignment="true">
      <alignment horizontal="right" vertical="top" wrapText="true"/>
    </xf>
    <xf numFmtId="166" fontId="150" fillId="3" borderId="118" xfId="45444" applyNumberFormat="true" applyFont="true" applyBorder="true" applyAlignment="true">
      <alignment horizontal="right" vertical="top" wrapText="true"/>
    </xf>
    <xf numFmtId="166" fontId="150" fillId="3" borderId="119" xfId="45445" applyNumberFormat="true" applyFont="true" applyBorder="true" applyAlignment="true">
      <alignment horizontal="right" vertical="top" wrapText="true"/>
    </xf>
    <xf numFmtId="166" fontId="150" fillId="3" borderId="120" xfId="45446" applyNumberFormat="true" applyFont="true" applyBorder="true" applyAlignment="true">
      <alignment horizontal="right" vertical="top" wrapText="true"/>
    </xf>
    <xf numFmtId="166" fontId="150" fillId="3" borderId="118" xfId="45451" applyNumberFormat="true" applyFont="true" applyBorder="true" applyAlignment="true">
      <alignment horizontal="right" vertical="top" wrapText="true"/>
    </xf>
    <xf numFmtId="166" fontId="150" fillId="3" borderId="119" xfId="45452" applyNumberFormat="true" applyFont="true" applyBorder="true" applyAlignment="true">
      <alignment horizontal="right" vertical="top" wrapText="true"/>
    </xf>
    <xf numFmtId="166" fontId="150" fillId="3" borderId="120" xfId="45453" applyNumberFormat="true" applyFont="true" applyBorder="true" applyAlignment="true">
      <alignment horizontal="right" vertical="top" wrapText="true"/>
    </xf>
    <xf numFmtId="0" fontId="151" fillId="3" borderId="57" xfId="45394" applyFont="true" applyBorder="true" applyAlignment="true">
      <alignment horizontal="right" vertical="top" wrapText="true"/>
    </xf>
    <xf numFmtId="0" fontId="151" fillId="3" borderId="57" xfId="45395" applyFont="true" applyBorder="true" applyAlignment="true">
      <alignment horizontal="right" vertical="top" wrapText="true"/>
    </xf>
    <xf numFmtId="0" fontId="151" fillId="3" borderId="57" xfId="45393" applyFont="true" applyBorder="true" applyAlignment="true">
      <alignment horizontal="right" vertical="top" wrapText="true"/>
    </xf>
    <xf numFmtId="0" fontId="151" fillId="3" borderId="57" xfId="45455" applyFont="true" applyBorder="true" applyAlignment="true">
      <alignment horizontal="right" vertical="top" wrapText="true"/>
    </xf>
    <xf numFmtId="0" fontId="151" fillId="3" borderId="57" xfId="45457" applyFont="true" applyBorder="true" applyAlignment="true">
      <alignment horizontal="right" vertical="top" wrapText="true"/>
    </xf>
    <xf numFmtId="166" fontId="150" fillId="3" borderId="121" xfId="45458" applyNumberFormat="true" applyFont="true" applyBorder="true" applyAlignment="true">
      <alignment horizontal="right" vertical="top" wrapText="true"/>
    </xf>
    <xf numFmtId="166" fontId="150" fillId="3" borderId="121" xfId="45459" applyNumberFormat="true" applyFont="true" applyBorder="true" applyAlignment="true">
      <alignment horizontal="right" vertical="top" wrapText="true"/>
    </xf>
    <xf numFmtId="0" fontId="151" fillId="3" borderId="57" xfId="45461" applyFont="true" applyBorder="true" applyAlignment="true">
      <alignment horizontal="right" vertical="top" wrapText="true"/>
    </xf>
    <xf numFmtId="166" fontId="150" fillId="3" borderId="121" xfId="45462" applyNumberFormat="true" applyFont="true" applyBorder="true" applyAlignment="true">
      <alignment horizontal="right" vertical="top" wrapText="true"/>
    </xf>
    <xf numFmtId="0" fontId="151" fillId="3" borderId="57" xfId="45708" applyFont="true" applyBorder="true" applyAlignment="true">
      <alignment horizontal="right" vertical="top" wrapText="true"/>
    </xf>
    <xf numFmtId="0" fontId="151" fillId="3" borderId="57" xfId="45711" applyFont="true" applyBorder="true" applyAlignment="true">
      <alignment horizontal="right" vertical="top" wrapText="true"/>
    </xf>
    <xf numFmtId="0" fontId="151" fillId="3" borderId="57" xfId="45712" applyFont="true" applyBorder="true" applyAlignment="true">
      <alignment horizontal="right" vertical="top" wrapText="true"/>
    </xf>
    <xf numFmtId="0" fontId="151" fillId="3" borderId="117" xfId="45720" applyFont="true" applyBorder="true" applyAlignment="true">
      <alignment horizontal="right" vertical="top" wrapText="true"/>
    </xf>
    <xf numFmtId="0" fontId="151" fillId="3" borderId="54" xfId="45721" applyFont="true" applyBorder="true" applyAlignment="true">
      <alignment horizontal="right" vertical="top" wrapText="true"/>
    </xf>
    <xf numFmtId="0" fontId="151" fillId="3" borderId="55" xfId="45722" applyFont="true" applyBorder="true" applyAlignment="true">
      <alignment horizontal="right" vertical="top" wrapText="true"/>
    </xf>
    <xf numFmtId="0" fontId="151" fillId="3" borderId="10" xfId="45686" applyFont="true" applyAlignment="true">
      <alignment horizontal="right" vertical="top" wrapText="true"/>
    </xf>
    <xf numFmtId="0" fontId="151" fillId="3" borderId="117" xfId="45731" applyFont="true" applyBorder="true" applyAlignment="true">
      <alignment horizontal="right" vertical="top" wrapText="true"/>
    </xf>
    <xf numFmtId="0" fontId="151" fillId="3" borderId="54" xfId="45732" applyFont="true" applyBorder="true" applyAlignment="true">
      <alignment horizontal="right" vertical="top" wrapText="true"/>
    </xf>
    <xf numFmtId="0" fontId="151" fillId="3" borderId="55" xfId="45733" applyFont="true" applyBorder="true" applyAlignment="true">
      <alignment horizontal="right" vertical="top" wrapText="true"/>
    </xf>
    <xf numFmtId="0" fontId="151" fillId="3" borderId="10" xfId="45687" applyFont="true" applyAlignment="true">
      <alignment horizontal="right" vertical="top" wrapText="true"/>
    </xf>
    <xf numFmtId="0" fontId="151" fillId="3" borderId="117" xfId="45742" applyFont="true" applyBorder="true" applyAlignment="true">
      <alignment horizontal="right" vertical="top" wrapText="true"/>
    </xf>
    <xf numFmtId="0" fontId="151" fillId="3" borderId="54" xfId="45743" applyFont="true" applyBorder="true" applyAlignment="true">
      <alignment horizontal="right" vertical="top" wrapText="true"/>
    </xf>
    <xf numFmtId="0" fontId="151" fillId="3" borderId="55" xfId="45744" applyFont="true" applyBorder="true" applyAlignment="true">
      <alignment horizontal="right" vertical="top" wrapText="true"/>
    </xf>
    <xf numFmtId="0" fontId="151" fillId="3" borderId="10" xfId="45688" applyFont="true" applyAlignment="true">
      <alignment horizontal="right" vertical="top" wrapText="true"/>
    </xf>
    <xf numFmtId="166" fontId="150" fillId="3" borderId="58" xfId="45693" applyNumberFormat="true" applyFont="true" applyBorder="true" applyAlignment="true">
      <alignment horizontal="right" vertical="top" wrapText="true"/>
    </xf>
    <xf numFmtId="166" fontId="150" fillId="3" borderId="58" xfId="45695" applyNumberFormat="true" applyFont="true" applyBorder="true" applyAlignment="true">
      <alignment horizontal="right" vertical="top" wrapText="true"/>
    </xf>
    <xf numFmtId="166" fontId="150" fillId="3" borderId="58" xfId="45697" applyNumberFormat="true" applyFont="true" applyBorder="true" applyAlignment="true">
      <alignment horizontal="right" vertical="top" wrapText="true"/>
    </xf>
    <xf numFmtId="166" fontId="150" fillId="3" borderId="59" xfId="45699" applyNumberFormat="true" applyFont="true" applyBorder="true" applyAlignment="true">
      <alignment horizontal="right" vertical="top" wrapText="true"/>
    </xf>
    <xf numFmtId="166" fontId="150" fillId="3" borderId="59" xfId="45701" applyNumberFormat="true" applyFont="true" applyBorder="true" applyAlignment="true">
      <alignment horizontal="right" vertical="top" wrapText="true"/>
    </xf>
    <xf numFmtId="166" fontId="150" fillId="3" borderId="59" xfId="45703" applyNumberFormat="true" applyFont="true" applyBorder="true" applyAlignment="true">
      <alignment horizontal="right" vertical="top" wrapText="true"/>
    </xf>
    <xf numFmtId="166" fontId="150" fillId="3" borderId="60" xfId="45705" applyNumberFormat="true" applyFont="true" applyBorder="true" applyAlignment="true">
      <alignment horizontal="right" vertical="top" wrapText="true"/>
    </xf>
    <xf numFmtId="166" fontId="150" fillId="3" borderId="60" xfId="45707" applyNumberFormat="true" applyFont="true" applyBorder="true" applyAlignment="true">
      <alignment horizontal="right" vertical="top" wrapText="true"/>
    </xf>
    <xf numFmtId="166" fontId="150" fillId="3" borderId="60" xfId="45710" applyNumberFormat="true" applyFont="true" applyBorder="true" applyAlignment="true">
      <alignment horizontal="right" vertical="top" wrapText="true"/>
    </xf>
    <xf numFmtId="167" fontId="150" fillId="3" borderId="59" xfId="45713" applyNumberFormat="true" applyFont="true" applyBorder="true" applyAlignment="true">
      <alignment horizontal="right" vertical="top" wrapText="true"/>
    </xf>
    <xf numFmtId="167" fontId="150" fillId="3" borderId="59" xfId="45714" applyNumberFormat="true" applyFont="true" applyBorder="true" applyAlignment="true">
      <alignment horizontal="right" vertical="top" wrapText="true"/>
    </xf>
    <xf numFmtId="167" fontId="150" fillId="3" borderId="59" xfId="45715" applyNumberFormat="true" applyFont="true" applyBorder="true" applyAlignment="true">
      <alignment horizontal="right" vertical="top" wrapText="true"/>
    </xf>
    <xf numFmtId="166" fontId="150" fillId="3" borderId="118" xfId="45724" applyNumberFormat="true" applyFont="true" applyBorder="true" applyAlignment="true">
      <alignment horizontal="right" vertical="top" wrapText="true"/>
    </xf>
    <xf numFmtId="166" fontId="150" fillId="3" borderId="119" xfId="45725" applyNumberFormat="true" applyFont="true" applyBorder="true" applyAlignment="true">
      <alignment horizontal="right" vertical="top" wrapText="true"/>
    </xf>
    <xf numFmtId="166" fontId="150" fillId="3" borderId="120" xfId="45726" applyNumberFormat="true" applyFont="true" applyBorder="true" applyAlignment="true">
      <alignment horizontal="right" vertical="top" wrapText="true"/>
    </xf>
    <xf numFmtId="0" fontId="151" fillId="3" borderId="57" xfId="45689" applyFont="true" applyBorder="true" applyAlignment="true">
      <alignment horizontal="right" vertical="top" wrapText="true"/>
    </xf>
    <xf numFmtId="166" fontId="150" fillId="3" borderId="118" xfId="45735" applyNumberFormat="true" applyFont="true" applyBorder="true" applyAlignment="true">
      <alignment horizontal="right" vertical="top" wrapText="true"/>
    </xf>
    <xf numFmtId="166" fontId="150" fillId="3" borderId="119" xfId="45736" applyNumberFormat="true" applyFont="true" applyBorder="true" applyAlignment="true">
      <alignment horizontal="right" vertical="top" wrapText="true"/>
    </xf>
    <xf numFmtId="166" fontId="150" fillId="3" borderId="120" xfId="45737" applyNumberFormat="true" applyFont="true" applyBorder="true" applyAlignment="true">
      <alignment horizontal="right" vertical="top" wrapText="true"/>
    </xf>
    <xf numFmtId="0" fontId="151" fillId="3" borderId="57" xfId="45690" applyFont="true" applyBorder="true" applyAlignment="true">
      <alignment horizontal="right" vertical="top" wrapText="true"/>
    </xf>
    <xf numFmtId="166" fontId="150" fillId="3" borderId="118" xfId="45746" applyNumberFormat="true" applyFont="true" applyBorder="true" applyAlignment="true">
      <alignment horizontal="right" vertical="top" wrapText="true"/>
    </xf>
    <xf numFmtId="166" fontId="150" fillId="3" borderId="119" xfId="45747" applyNumberFormat="true" applyFont="true" applyBorder="true" applyAlignment="true">
      <alignment horizontal="right" vertical="top" wrapText="true"/>
    </xf>
    <xf numFmtId="166" fontId="150" fillId="3" borderId="120" xfId="45748" applyNumberFormat="true" applyFont="true" applyBorder="true" applyAlignment="true">
      <alignment horizontal="right" vertical="top" wrapText="true"/>
    </xf>
    <xf numFmtId="0" fontId="151" fillId="3" borderId="57" xfId="45691" applyFont="true" applyBorder="true" applyAlignment="true">
      <alignment horizontal="right" vertical="top" wrapText="true"/>
    </xf>
    <xf numFmtId="0" fontId="151" fillId="3" borderId="57" xfId="45750" applyFont="true" applyBorder="true" applyAlignment="true">
      <alignment horizontal="right" vertical="top" wrapText="true"/>
    </xf>
    <xf numFmtId="166" fontId="150" fillId="3" borderId="121" xfId="45751" applyNumberFormat="true" applyFont="true" applyBorder="true" applyAlignment="true">
      <alignment horizontal="right" vertical="top" wrapText="true"/>
    </xf>
    <xf numFmtId="0" fontId="151" fillId="3" borderId="57" xfId="45753" applyFont="true" applyBorder="true" applyAlignment="true">
      <alignment horizontal="right" vertical="top" wrapText="true"/>
    </xf>
    <xf numFmtId="166" fontId="150" fillId="3" borderId="121" xfId="45754" applyNumberFormat="true" applyFont="true" applyBorder="true" applyAlignment="true">
      <alignment horizontal="right" vertical="top" wrapText="true"/>
    </xf>
    <xf numFmtId="0" fontId="151" fillId="3" borderId="57" xfId="45756" applyFont="true" applyBorder="true" applyAlignment="true">
      <alignment horizontal="right" vertical="top" wrapText="true"/>
    </xf>
    <xf numFmtId="166" fontId="150" fillId="3" borderId="121" xfId="45757"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19344"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36" applyFont="true" applyFill="true" applyBorder="true" applyAlignment="true">
      <alignment horizontal="left" vertical="top" wrapText="true"/>
    </xf>
    <xf numFmtId="0" fontId="151" fillId="0" borderId="10" xfId="45242"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248"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235" applyFont="true" applyFill="true" applyBorder="true" applyAlignment="true">
      <alignment horizontal="left" vertical="top" wrapText="true"/>
    </xf>
    <xf numFmtId="0" fontId="151" fillId="0" borderId="10" xfId="45241" applyFont="true" applyFill="true" applyBorder="true" applyAlignment="true">
      <alignment horizontal="left" vertical="top" wrapText="true"/>
    </xf>
    <xf numFmtId="0" fontId="151" fillId="0" borderId="10" xfId="45247" applyFont="true" applyFill="true" applyBorder="true" applyAlignment="true">
      <alignment horizontal="left" vertical="top" wrapText="true"/>
    </xf>
    <xf numFmtId="0" fontId="151" fillId="0" borderId="10" xfId="45506" applyFont="true" applyFill="true" applyBorder="true" applyAlignment="true">
      <alignment horizontal="left" vertical="top" wrapText="true"/>
    </xf>
    <xf numFmtId="0" fontId="151" fillId="0" borderId="10" xfId="45512" applyFont="true" applyFill="true" applyBorder="true" applyAlignment="true">
      <alignment horizontal="left" vertical="top" wrapText="true"/>
    </xf>
    <xf numFmtId="0" fontId="151" fillId="0" borderId="10" xfId="45518" applyFont="true" applyFill="true" applyBorder="true" applyAlignment="true">
      <alignment horizontal="left" vertical="top" wrapText="true"/>
    </xf>
    <xf numFmtId="0" fontId="151" fillId="0" borderId="10" xfId="45505" applyFont="true" applyFill="true" applyBorder="true" applyAlignment="true">
      <alignment horizontal="left" vertical="top" wrapText="true"/>
    </xf>
    <xf numFmtId="0" fontId="151" fillId="0" borderId="10" xfId="45511" applyFont="true" applyFill="true" applyBorder="true" applyAlignment="true">
      <alignment horizontal="left" vertical="top" wrapText="true"/>
    </xf>
    <xf numFmtId="0" fontId="151" fillId="0" borderId="10" xfId="45517" applyFont="true" applyFill="true" applyBorder="true" applyAlignment="true">
      <alignment horizontal="left" vertical="top" wrapText="true"/>
    </xf>
    <xf numFmtId="0" fontId="24" fillId="15" borderId="10" xfId="19344" applyFill="true" applyBorder="true" applyAlignment="true">
      <alignment vertical="center" wrapText="true"/>
    </xf>
    <xf numFmtId="0" fontId="24" fillId="0" borderId="10" xfId="19344" applyFill="true" applyBorder="true" applyAlignment="true">
      <alignment vertical="center"/>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47" applyFont="true" applyBorder="true" applyAlignment="true">
      <alignment horizontal="center" vertical="center" wrapText="true"/>
    </xf>
    <xf numFmtId="0" fontId="151" fillId="3" borderId="53" xfId="45048" applyFont="true" applyBorder="true" applyAlignment="true">
      <alignment horizontal="center" vertical="center" wrapText="true"/>
    </xf>
    <xf numFmtId="0" fontId="151" fillId="3" borderId="53" xfId="45049" applyFont="true" applyBorder="true" applyAlignment="true">
      <alignment horizontal="center" vertical="center" wrapText="true"/>
    </xf>
    <xf numFmtId="0" fontId="151" fillId="3" borderId="52" xfId="45089" applyFont="true" applyBorder="true" applyAlignment="true">
      <alignment horizontal="center" vertical="center" wrapText="true"/>
    </xf>
    <xf numFmtId="0" fontId="151" fillId="3" borderId="53" xfId="45090" applyFont="true" applyBorder="true" applyAlignment="true">
      <alignment horizontal="center" vertical="center" wrapText="true"/>
    </xf>
    <xf numFmtId="0" fontId="151" fillId="3" borderId="53" xfId="45091"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24" fillId="15" borderId="100" xfId="19344" applyFill="true" applyBorder="true" applyAlignment="true">
      <alignment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40" applyFont="true" applyFill="true" applyBorder="true" applyAlignment="true">
      <alignment horizontal="center" vertical="center" wrapText="true"/>
    </xf>
    <xf numFmtId="0" fontId="151" fillId="33" borderId="125" xfId="45041" applyFont="true" applyFill="true" applyBorder="true" applyAlignment="true">
      <alignment horizontal="center" vertical="center" wrapText="true"/>
    </xf>
    <xf numFmtId="0" fontId="151" fillId="33" borderId="100" xfId="45046" applyFont="true" applyFill="true" applyBorder="true" applyAlignment="true">
      <alignment horizontal="center" vertical="center" wrapText="true"/>
    </xf>
    <xf numFmtId="0" fontId="151" fillId="33" borderId="125" xfId="45047" applyFont="true" applyFill="true" applyBorder="true" applyAlignment="true">
      <alignment horizontal="center" vertical="center" wrapText="true"/>
    </xf>
    <xf numFmtId="0" fontId="151" fillId="33" borderId="100" xfId="45082" applyFont="true" applyFill="true" applyBorder="true" applyAlignment="true">
      <alignment horizontal="center" vertical="center" wrapText="true"/>
    </xf>
    <xf numFmtId="0" fontId="151" fillId="33" borderId="125" xfId="45083" applyFont="true" applyFill="true" applyBorder="true" applyAlignment="true">
      <alignment horizontal="center" vertical="center" wrapText="true"/>
    </xf>
    <xf numFmtId="0" fontId="151" fillId="33" borderId="100" xfId="45088" applyFont="true" applyFill="true" applyBorder="true" applyAlignment="true">
      <alignment horizontal="center" vertical="center" wrapText="true"/>
    </xf>
    <xf numFmtId="0" fontId="151" fillId="33" borderId="125" xfId="45089"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42" applyFont="true" applyFill="true" applyBorder="true" applyAlignment="true">
      <alignment horizontal="center" vertical="center" wrapText="true"/>
    </xf>
    <xf numFmtId="0" fontId="151" fillId="33" borderId="107" xfId="45048" applyFont="true" applyFill="true" applyBorder="true" applyAlignment="true">
      <alignment horizontal="center" vertical="center" wrapText="true"/>
    </xf>
    <xf numFmtId="0" fontId="151" fillId="33" borderId="107" xfId="45084" applyFont="true" applyFill="true" applyBorder="true" applyAlignment="true">
      <alignment horizontal="center" vertical="center" wrapText="true"/>
    </xf>
    <xf numFmtId="0" fontId="151" fillId="33" borderId="107" xfId="45090"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47"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42" applyFont="true" applyFill="true" applyBorder="true" applyAlignment="true">
      <alignment horizontal="center" vertical="center" wrapText="true"/>
    </xf>
    <xf numFmtId="0" fontId="151" fillId="33" borderId="100" xfId="45047" applyFont="true" applyFill="true" applyBorder="true" applyAlignment="true">
      <alignment horizontal="center" vertical="center" wrapText="true"/>
    </xf>
    <xf numFmtId="0" fontId="151" fillId="3" borderId="109" xfId="45089" applyFont="true" applyBorder="true" applyAlignment="true">
      <alignment horizontal="center" vertical="center" wrapText="true"/>
    </xf>
    <xf numFmtId="0" fontId="151" fillId="33" borderId="100" xfId="45084" applyFont="true" applyFill="true" applyBorder="true" applyAlignment="true">
      <alignment horizontal="center" vertical="center" wrapText="true"/>
    </xf>
    <xf numFmtId="0" fontId="151" fillId="33" borderId="100" xfId="45089"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6" applyFont="true" applyBorder="true" applyAlignment="true">
      <alignment horizontal="center" vertical="center" wrapText="true"/>
    </xf>
    <xf numFmtId="0" fontId="151" fillId="3" borderId="110" xfId="44996"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26" applyFont="true" applyBorder="true" applyAlignment="true">
      <alignment horizontal="center" vertical="center" wrapText="true"/>
    </xf>
    <xf numFmtId="0" fontId="151" fillId="3" borderId="110" xfId="45047"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42" applyFont="true" applyFill="true" applyBorder="true" applyAlignment="true">
      <alignment horizontal="center" vertical="center" wrapText="true"/>
    </xf>
    <xf numFmtId="0" fontId="151" fillId="33" borderId="130" xfId="45047" applyFont="true" applyFill="true" applyBorder="true" applyAlignment="true">
      <alignment horizontal="center" vertical="center" wrapText="true"/>
    </xf>
    <xf numFmtId="0" fontId="151" fillId="3" borderId="110" xfId="45089" applyFont="true" applyBorder="true" applyAlignment="true">
      <alignment horizontal="center" vertical="center" wrapText="true"/>
    </xf>
    <xf numFmtId="0" fontId="151" fillId="33" borderId="130" xfId="45084" applyFont="true" applyFill="true" applyBorder="true" applyAlignment="true">
      <alignment horizontal="center" vertical="center" wrapText="true"/>
    </xf>
    <xf numFmtId="0" fontId="151" fillId="33" borderId="130" xfId="45089"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67" applyFont="true" applyBorder="true" applyAlignment="true">
      <alignment horizontal="center" vertical="center" wrapText="true"/>
    </xf>
    <xf numFmtId="0" fontId="151" fillId="3" borderId="96" xfId="44997"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42" applyFont="true" applyFill="true" applyBorder="true" applyAlignment="true">
      <alignment horizontal="center" vertical="center" wrapText="true"/>
    </xf>
    <xf numFmtId="0" fontId="151" fillId="33" borderId="126" xfId="45048" applyFont="true" applyFill="true" applyBorder="true" applyAlignment="true">
      <alignment horizontal="center" vertical="center" wrapText="true"/>
    </xf>
    <xf numFmtId="0" fontId="151" fillId="3" borderId="96" xfId="45027" applyFont="true" applyBorder="true" applyAlignment="true">
      <alignment horizontal="center" vertical="center" wrapText="true"/>
    </xf>
    <xf numFmtId="0" fontId="151" fillId="3" borderId="96" xfId="45048" applyFont="true" applyBorder="true" applyAlignment="true">
      <alignment horizontal="center" vertical="center" wrapText="true"/>
    </xf>
    <xf numFmtId="0" fontId="151" fillId="33" borderId="126" xfId="45084" applyFont="true" applyFill="true" applyBorder="true" applyAlignment="true">
      <alignment horizontal="center" vertical="center" wrapText="true"/>
    </xf>
    <xf numFmtId="0" fontId="151" fillId="33" borderId="126" xfId="45090" applyFont="true" applyFill="true" applyBorder="true" applyAlignment="true">
      <alignment horizontal="center" vertical="center" wrapText="true"/>
    </xf>
    <xf numFmtId="0" fontId="151" fillId="3" borderId="96" xfId="45090" applyFont="true" applyBorder="true" applyAlignment="true">
      <alignment horizontal="center" vertical="center" wrapText="true"/>
    </xf>
    <xf numFmtId="0" fontId="151" fillId="0" borderId="100" xfId="45005" applyFont="true" applyFill="true" applyBorder="true" applyAlignment="true">
      <alignment horizontal="left" vertical="center" wrapText="true"/>
    </xf>
    <xf numFmtId="0" fontId="151" fillId="0" borderId="100" xfId="45011"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38" applyFont="true" applyFill="true" applyBorder="true" applyAlignment="true">
      <alignment horizontal="left" vertical="center" wrapText="true"/>
    </xf>
    <xf numFmtId="0" fontId="151" fillId="0" borderId="100" xfId="45044" applyFont="true" applyFill="true" applyBorder="true" applyAlignment="true">
      <alignment horizontal="left" vertical="center" wrapText="true"/>
    </xf>
    <xf numFmtId="0" fontId="151" fillId="0" borderId="100" xfId="45050" applyFont="true" applyFill="true" applyBorder="true" applyAlignment="true">
      <alignment horizontal="left" vertical="center" wrapText="true"/>
    </xf>
    <xf numFmtId="0" fontId="151" fillId="0" borderId="100" xfId="45056" applyFont="true" applyFill="true" applyBorder="true" applyAlignment="true">
      <alignment horizontal="left" vertical="center" wrapText="true"/>
    </xf>
    <xf numFmtId="0" fontId="151" fillId="0" borderId="100" xfId="45062"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24" fillId="15" borderId="100" xfId="19344" applyFill="true" applyBorder="true" applyAlignment="true">
      <alignment horizontal="center" vertical="center" wrapText="true"/>
    </xf>
    <xf numFmtId="0" fontId="151" fillId="0" borderId="100" xfId="45080" applyFont="true" applyFill="true" applyBorder="true" applyAlignment="true">
      <alignment horizontal="left" vertical="center" wrapText="true"/>
    </xf>
    <xf numFmtId="0" fontId="151" fillId="0" borderId="100" xfId="45086" applyFont="true" applyFill="true" applyBorder="true" applyAlignment="true">
      <alignment horizontal="left" vertical="center" wrapText="true"/>
    </xf>
    <xf numFmtId="0" fontId="151" fillId="0" borderId="100" xfId="45092" applyFont="true" applyFill="true" applyBorder="true" applyAlignment="true">
      <alignment horizontal="left" vertical="center" wrapText="true"/>
    </xf>
    <xf numFmtId="0" fontId="151" fillId="0" borderId="100" xfId="45095" applyFont="true" applyFill="true" applyBorder="true" applyAlignment="true">
      <alignment horizontal="left" vertical="center" wrapText="true"/>
    </xf>
    <xf numFmtId="0" fontId="151" fillId="0" borderId="100" xfId="45098" applyFont="true" applyFill="true" applyBorder="true" applyAlignment="true">
      <alignment horizontal="left" vertical="center" wrapText="true"/>
    </xf>
    <xf numFmtId="0" fontId="155" fillId="0" borderId="105" xfId="19344"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24" fillId="0" borderId="106" xfId="19344" applyFill="true" applyBorder="true" applyAlignment="true">
      <alignment vertical="center"/>
    </xf>
    <xf numFmtId="0" fontId="151" fillId="0" borderId="107" xfId="19384"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155" fillId="15" borderId="107" xfId="19344" applyFont="true" applyFill="true" applyBorder="true" applyAlignment="true">
      <alignment horizontal="left" vertical="center"/>
    </xf>
    <xf numFmtId="0" fontId="24" fillId="27" borderId="108" xfId="19344" applyFill="true" applyBorder="true" applyAlignment="true">
      <alignmen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2" applyNumberFormat="true" applyFont="true" applyFill="true" applyBorder="true" applyAlignment="true">
      <alignment horizontal="center" vertical="center"/>
    </xf>
    <xf numFmtId="169" fontId="150" fillId="33" borderId="124" xfId="44943" applyNumberFormat="true" applyFont="true" applyFill="true" applyBorder="true" applyAlignment="true">
      <alignment horizontal="center" vertical="center"/>
    </xf>
    <xf numFmtId="169" fontId="150" fillId="33" borderId="129" xfId="44942" applyNumberFormat="true" applyFont="true" applyFill="true" applyBorder="true" applyAlignment="true">
      <alignment horizontal="center" vertical="center"/>
    </xf>
    <xf numFmtId="169" fontId="150" fillId="33" borderId="106" xfId="44943" applyNumberFormat="true" applyFont="true" applyFill="true" applyBorder="true" applyAlignment="true">
      <alignment horizontal="center" vertical="center"/>
    </xf>
    <xf numFmtId="169" fontId="150" fillId="33" borderId="102" xfId="44942" applyNumberFormat="true" applyFont="true" applyFill="true" applyBorder="true" applyAlignment="true">
      <alignment horizontal="center" vertical="center"/>
    </xf>
    <xf numFmtId="169" fontId="150" fillId="33" borderId="100" xfId="44947" applyNumberFormat="true" applyFont="true" applyFill="true" applyBorder="true" applyAlignment="true">
      <alignment horizontal="center" vertical="center"/>
    </xf>
    <xf numFmtId="169" fontId="150" fillId="33" borderId="125" xfId="44948" applyNumberFormat="true" applyFont="true" applyFill="true" applyBorder="true" applyAlignment="true">
      <alignment horizontal="center" vertical="center"/>
    </xf>
    <xf numFmtId="169" fontId="150" fillId="33" borderId="126" xfId="44949" applyNumberFormat="true" applyFont="true" applyFill="true" applyBorder="true" applyAlignment="true">
      <alignment horizontal="center" vertical="center"/>
    </xf>
    <xf numFmtId="169" fontId="150" fillId="33" borderId="130" xfId="44948" applyNumberFormat="true" applyFont="true" applyFill="true" applyBorder="true" applyAlignment="true">
      <alignment horizontal="center" vertical="center"/>
    </xf>
    <xf numFmtId="169" fontId="150" fillId="33" borderId="107" xfId="44949"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05" xfId="44953" applyNumberFormat="true" applyFont="true" applyFill="true" applyBorder="true" applyAlignment="true">
      <alignment horizontal="center" vertical="center"/>
    </xf>
    <xf numFmtId="169" fontId="150" fillId="33" borderId="127" xfId="44954" applyNumberFormat="true" applyFont="true" applyFill="true" applyBorder="true" applyAlignment="true">
      <alignment horizontal="center" vertical="center"/>
    </xf>
    <xf numFmtId="169" fontId="150" fillId="33" borderId="128" xfId="44955" applyNumberFormat="true" applyFont="true" applyFill="true" applyBorder="true" applyAlignment="true">
      <alignment horizontal="center" vertical="center"/>
    </xf>
    <xf numFmtId="169" fontId="150" fillId="33" borderId="131" xfId="44954" applyNumberFormat="true" applyFont="true" applyFill="true" applyBorder="true" applyAlignment="true">
      <alignment horizontal="center" vertical="center"/>
    </xf>
    <xf numFmtId="169" fontId="150" fillId="33" borderId="108" xfId="44955"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2" xfId="44977" applyNumberFormat="true" applyFont="true" applyFill="true" applyBorder="true" applyAlignment="true">
      <alignment horizontal="center" vertical="center"/>
    </xf>
    <xf numFmtId="169" fontId="150" fillId="33" borderId="123" xfId="44978" applyNumberFormat="true" applyFont="true" applyFill="true" applyBorder="true" applyAlignment="true">
      <alignment horizontal="center" vertical="center"/>
    </xf>
    <xf numFmtId="169" fontId="150" fillId="33" borderId="124"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102" xfId="44978" applyNumberFormat="true" applyFont="true"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5" xfId="44978" applyNumberFormat="true" applyFont="true" applyFill="true" applyBorder="true" applyAlignment="true">
      <alignment horizontal="center" vertical="center"/>
    </xf>
    <xf numFmtId="169" fontId="150" fillId="33" borderId="126" xfId="44979" applyNumberFormat="true" applyFont="true" applyFill="true" applyBorder="true" applyAlignment="true">
      <alignment horizontal="center" vertical="center"/>
    </xf>
    <xf numFmtId="169" fontId="150" fillId="33" borderId="130" xfId="44978" applyNumberFormat="true" applyFont="true" applyFill="true" applyBorder="true" applyAlignment="true">
      <alignment horizontal="center" vertical="center"/>
    </xf>
    <xf numFmtId="169" fontId="150" fillId="33" borderId="107"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169" fontId="150" fillId="33" borderId="100" xfId="44971" applyNumberFormat="true" applyFont="true" applyFill="true" applyBorder="true" applyAlignment="true">
      <alignment horizontal="center" vertical="center"/>
    </xf>
    <xf numFmtId="169" fontId="150" fillId="33" borderId="125" xfId="44972" applyNumberFormat="true" applyFont="true" applyFill="true" applyBorder="true" applyAlignment="true">
      <alignment horizontal="center" vertical="center"/>
    </xf>
    <xf numFmtId="169" fontId="150" fillId="33" borderId="126" xfId="44973" applyNumberFormat="true" applyFont="true" applyFill="true" applyBorder="true" applyAlignment="true">
      <alignment horizontal="center" vertical="center"/>
    </xf>
    <xf numFmtId="169" fontId="150" fillId="33" borderId="130" xfId="44972" applyNumberFormat="true" applyFont="true" applyFill="true" applyBorder="true" applyAlignment="true">
      <alignment horizontal="center" vertical="center"/>
    </xf>
    <xf numFmtId="169" fontId="150" fillId="33" borderId="107" xfId="44973" applyNumberFormat="true" applyFont="true" applyFill="true" applyBorder="true" applyAlignment="true">
      <alignment horizontal="center" vertical="center"/>
    </xf>
    <xf numFmtId="169" fontId="150" fillId="33" borderId="100" xfId="44972" applyNumberFormat="true" applyFont="true" applyFill="true" applyBorder="true" applyAlignment="true">
      <alignment horizontal="center" vertical="center"/>
    </xf>
    <xf numFmtId="169" fontId="150" fillId="33" borderId="102" xfId="45001" applyNumberFormat="true" applyFont="true" applyFill="true" applyBorder="true" applyAlignment="true">
      <alignment horizontal="center" vertical="center"/>
    </xf>
    <xf numFmtId="169" fontId="150" fillId="33" borderId="123" xfId="45002" applyNumberFormat="true" applyFont="true" applyFill="true" applyBorder="true" applyAlignment="true">
      <alignment horizontal="center" vertical="center"/>
    </xf>
    <xf numFmtId="169" fontId="150" fillId="33" borderId="124" xfId="45003" applyNumberFormat="true" applyFont="true" applyFill="true" applyBorder="true" applyAlignment="true">
      <alignment horizontal="center" vertical="center"/>
    </xf>
    <xf numFmtId="169" fontId="150" fillId="33" borderId="129" xfId="45002" applyNumberFormat="true" applyFont="true" applyFill="true" applyBorder="true" applyAlignment="true">
      <alignment horizontal="center" vertical="center"/>
    </xf>
    <xf numFmtId="169" fontId="150" fillId="33" borderId="106" xfId="45003" applyNumberFormat="true" applyFont="true" applyFill="true" applyBorder="true" applyAlignment="true">
      <alignment horizontal="center" vertical="center"/>
    </xf>
    <xf numFmtId="169" fontId="150" fillId="33" borderId="102" xfId="45002" applyNumberFormat="true" applyFont="true" applyFill="true" applyBorder="true" applyAlignment="true">
      <alignment horizontal="center" vertical="center"/>
    </xf>
    <xf numFmtId="169" fontId="150" fillId="33" borderId="100" xfId="45007" applyNumberFormat="true" applyFont="true" applyFill="true" applyBorder="true" applyAlignment="true">
      <alignment horizontal="center" vertical="center"/>
    </xf>
    <xf numFmtId="169" fontId="150" fillId="33" borderId="125" xfId="45008" applyNumberFormat="true" applyFont="true" applyFill="true" applyBorder="true" applyAlignment="true">
      <alignment horizontal="center" vertical="center"/>
    </xf>
    <xf numFmtId="169" fontId="150" fillId="33" borderId="126" xfId="45009" applyNumberFormat="true" applyFont="true" applyFill="true" applyBorder="true" applyAlignment="true">
      <alignment horizontal="center" vertical="center"/>
    </xf>
    <xf numFmtId="169" fontId="150" fillId="33" borderId="130" xfId="45008" applyNumberFormat="true" applyFont="true" applyFill="true" applyBorder="true" applyAlignment="true">
      <alignment horizontal="center" vertical="center"/>
    </xf>
    <xf numFmtId="169" fontId="150" fillId="33" borderId="107" xfId="45009" applyNumberFormat="true" applyFont="true" applyFill="true" applyBorder="true" applyAlignment="true">
      <alignment horizontal="center" vertical="center"/>
    </xf>
    <xf numFmtId="169" fontId="150" fillId="33" borderId="100" xfId="45008" applyNumberFormat="true" applyFont="true" applyFill="true" applyBorder="true" applyAlignment="true">
      <alignment horizontal="center" vertical="center"/>
    </xf>
    <xf numFmtId="169" fontId="150" fillId="33" borderId="100" xfId="45013" applyNumberFormat="true" applyFont="true" applyFill="true" applyBorder="true" applyAlignment="true">
      <alignment horizontal="center" vertical="center"/>
    </xf>
    <xf numFmtId="169" fontId="150" fillId="33" borderId="125" xfId="45014" applyNumberFormat="true" applyFont="true" applyFill="true" applyBorder="true" applyAlignment="true">
      <alignment horizontal="center" vertical="center"/>
    </xf>
    <xf numFmtId="169" fontId="150" fillId="33" borderId="126" xfId="45015" applyNumberFormat="true" applyFont="true" applyFill="true" applyBorder="true" applyAlignment="true">
      <alignment horizontal="center" vertical="center"/>
    </xf>
    <xf numFmtId="169" fontId="150" fillId="33" borderId="130" xfId="45014" applyNumberFormat="true" applyFont="true" applyFill="true" applyBorder="true" applyAlignment="true">
      <alignment horizontal="center" vertical="center"/>
    </xf>
    <xf numFmtId="169" fontId="150" fillId="33" borderId="107" xfId="45015" applyNumberFormat="true" applyFont="true" applyFill="true" applyBorder="true" applyAlignment="true">
      <alignment horizontal="center" vertical="center"/>
    </xf>
    <xf numFmtId="169" fontId="150" fillId="33" borderId="100" xfId="45014"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31" applyNumberFormat="true" applyFont="true" applyFill="true" applyBorder="true" applyAlignment="true">
      <alignment horizontal="center" vertical="center"/>
    </xf>
    <xf numFmtId="169" fontId="150" fillId="33" borderId="123" xfId="45031" applyNumberFormat="true" applyFont="true" applyFill="true" applyBorder="true" applyAlignment="true">
      <alignment horizontal="center" vertical="center"/>
    </xf>
    <xf numFmtId="169" fontId="150" fillId="33" borderId="124" xfId="45031" applyNumberFormat="true" applyFont="true" applyFill="true" applyBorder="true" applyAlignment="true">
      <alignment horizontal="center" vertical="center"/>
    </xf>
    <xf numFmtId="169" fontId="150" fillId="33" borderId="129" xfId="45031" applyNumberFormat="true" applyFont="true" applyFill="true" applyBorder="true" applyAlignment="true">
      <alignment horizontal="center" vertical="center"/>
    </xf>
    <xf numFmtId="169" fontId="150" fillId="33" borderId="106" xfId="45031" applyNumberFormat="true" applyFont="true" applyFill="true" applyBorder="true" applyAlignment="true">
      <alignment horizontal="center" vertical="center"/>
    </xf>
    <xf numFmtId="169" fontId="150" fillId="33" borderId="100" xfId="45034" applyNumberFormat="true" applyFont="true" applyFill="true" applyBorder="true" applyAlignment="true">
      <alignment horizontal="center" vertical="center"/>
    </xf>
    <xf numFmtId="169" fontId="150" fillId="33" borderId="125" xfId="45034" applyNumberFormat="true" applyFont="true" applyFill="true" applyBorder="true" applyAlignment="true">
      <alignment horizontal="center" vertical="center"/>
    </xf>
    <xf numFmtId="169" fontId="150" fillId="33" borderId="126" xfId="45034" applyNumberFormat="true" applyFont="true" applyFill="true" applyBorder="true" applyAlignment="true">
      <alignment horizontal="center" vertical="center"/>
    </xf>
    <xf numFmtId="169" fontId="150" fillId="33" borderId="130" xfId="45034" applyNumberFormat="true" applyFont="true" applyFill="true" applyBorder="true" applyAlignment="true">
      <alignment horizontal="center" vertical="center"/>
    </xf>
    <xf numFmtId="169" fontId="150" fillId="33" borderId="107" xfId="45034"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00" xfId="45058" applyNumberFormat="true" applyFont="true" applyFill="true" applyBorder="true" applyAlignment="true">
      <alignment horizontal="center" vertical="center"/>
    </xf>
    <xf numFmtId="169" fontId="150" fillId="33" borderId="125" xfId="45059" applyNumberFormat="true" applyFont="true" applyFill="true" applyBorder="true" applyAlignment="true">
      <alignment horizontal="center" vertical="center"/>
    </xf>
    <xf numFmtId="169" fontId="150" fillId="33" borderId="126" xfId="45060" applyNumberFormat="true" applyFont="true" applyFill="true" applyBorder="true" applyAlignment="true">
      <alignment horizontal="center" vertical="center"/>
    </xf>
    <xf numFmtId="169" fontId="150" fillId="33" borderId="130" xfId="45059" applyNumberFormat="true" applyFont="true" applyFill="true" applyBorder="true" applyAlignment="true">
      <alignment horizontal="center" vertical="center"/>
    </xf>
    <xf numFmtId="169" fontId="150" fillId="33" borderId="107" xfId="45060" applyNumberFormat="true" applyFont="true" applyFill="true" applyBorder="true" applyAlignment="true">
      <alignment horizontal="center" vertical="center"/>
    </xf>
    <xf numFmtId="169" fontId="150" fillId="33" borderId="100" xfId="45059" applyNumberFormat="true" applyFont="true" applyFill="true" applyBorder="true" applyAlignment="true">
      <alignment horizontal="center" vertical="center"/>
    </xf>
    <xf numFmtId="0" fontId="24" fillId="33" borderId="100" xfId="19344" applyFill="true" applyBorder="true" applyAlignment="true">
      <alignment horizontal="center" vertical="center"/>
    </xf>
    <xf numFmtId="0" fontId="24" fillId="33" borderId="130" xfId="19344" applyFill="true" applyBorder="true" applyAlignment="true">
      <alignment horizontal="center" vertical="center"/>
    </xf>
    <xf numFmtId="168" fontId="150" fillId="33" borderId="100" xfId="45068" applyNumberFormat="true" applyFont="true" applyFill="true" applyBorder="true" applyAlignment="true">
      <alignment horizontal="center" vertical="center"/>
    </xf>
    <xf numFmtId="168" fontId="150" fillId="33" borderId="125" xfId="45069" applyNumberFormat="true" applyFont="true" applyFill="true" applyBorder="true" applyAlignment="true">
      <alignment horizontal="center" vertical="center"/>
    </xf>
    <xf numFmtId="168" fontId="150" fillId="33" borderId="126" xfId="45070" applyNumberFormat="true" applyFont="true" applyFill="true" applyBorder="true" applyAlignment="true">
      <alignment horizontal="center" vertical="center"/>
    </xf>
    <xf numFmtId="168" fontId="150" fillId="33" borderId="130" xfId="45069" applyNumberFormat="true" applyFont="true" applyFill="true" applyBorder="true" applyAlignment="true">
      <alignment horizontal="center" vertical="center"/>
    </xf>
    <xf numFmtId="168" fontId="150" fillId="33" borderId="107" xfId="45070" applyNumberFormat="true" applyFont="true" applyFill="true" applyBorder="true" applyAlignment="true">
      <alignment horizontal="center" vertical="center"/>
    </xf>
    <xf numFmtId="168" fontId="150" fillId="33" borderId="100" xfId="45069" applyNumberFormat="true" applyFont="true" applyFill="true" applyBorder="true" applyAlignment="true">
      <alignment horizontal="center" vertical="center"/>
    </xf>
    <xf numFmtId="168" fontId="150" fillId="33" borderId="100" xfId="45072" applyNumberFormat="true" applyFont="true" applyFill="true" applyBorder="true" applyAlignment="true">
      <alignment horizontal="center" vertical="center"/>
    </xf>
    <xf numFmtId="168" fontId="150" fillId="33" borderId="125" xfId="45073" applyNumberFormat="true" applyFont="true" applyFill="true" applyBorder="true" applyAlignment="true">
      <alignment horizontal="center" vertical="center"/>
    </xf>
    <xf numFmtId="168" fontId="150" fillId="33" borderId="126" xfId="45074" applyNumberFormat="true" applyFont="true" applyFill="true" applyBorder="true" applyAlignment="true">
      <alignment horizontal="center" vertical="center"/>
    </xf>
    <xf numFmtId="168" fontId="150" fillId="33" borderId="130" xfId="45073" applyNumberFormat="true" applyFont="true" applyFill="true" applyBorder="true" applyAlignment="true">
      <alignment horizontal="center" vertical="center"/>
    </xf>
    <xf numFmtId="168" fontId="150" fillId="33" borderId="107" xfId="45074" applyNumberFormat="true" applyFont="true" applyFill="true" applyBorder="true" applyAlignment="true">
      <alignment horizontal="center" vertical="center"/>
    </xf>
    <xf numFmtId="168" fontId="150" fillId="33" borderId="100" xfId="45073" applyNumberFormat="true" applyFont="true" applyFill="true" applyBorder="true" applyAlignment="true">
      <alignment horizontal="center" vertical="center"/>
    </xf>
    <xf numFmtId="168" fontId="150" fillId="33" borderId="100" xfId="45076" applyNumberFormat="true" applyFont="true" applyFill="true" applyBorder="true" applyAlignment="true">
      <alignment horizontal="center" vertical="center"/>
    </xf>
    <xf numFmtId="168" fontId="150" fillId="33" borderId="125" xfId="45077" applyNumberFormat="true" applyFont="true" applyFill="true" applyBorder="true" applyAlignment="true">
      <alignment horizontal="center" vertical="center"/>
    </xf>
    <xf numFmtId="168" fontId="150" fillId="33" borderId="126" xfId="45078" applyNumberFormat="true" applyFont="true" applyFill="true" applyBorder="true" applyAlignment="true">
      <alignment horizontal="center" vertical="center"/>
    </xf>
    <xf numFmtId="168" fontId="150" fillId="33" borderId="130" xfId="45077" applyNumberFormat="true" applyFont="true" applyFill="true" applyBorder="true" applyAlignment="true">
      <alignment horizontal="center" vertical="center"/>
    </xf>
    <xf numFmtId="168" fontId="150" fillId="33" borderId="107" xfId="45078" applyNumberFormat="true" applyFont="true" applyFill="true" applyBorder="true" applyAlignment="true">
      <alignment horizontal="center" vertical="center"/>
    </xf>
    <xf numFmtId="168" fontId="150" fillId="33" borderId="100" xfId="45077"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25" xfId="19400"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8" fontId="150" fillId="33" borderId="125" xfId="19404" applyNumberFormat="true" applyFont="true" applyFill="true" applyBorder="true" applyAlignment="true">
      <alignment horizontal="center" vertical="center" wrapText="true"/>
    </xf>
    <xf numFmtId="169" fontId="150" fillId="33" borderId="100" xfId="45064" applyNumberFormat="true" applyFont="true" applyFill="true" applyBorder="true" applyAlignment="true">
      <alignment horizontal="center" vertical="center"/>
    </xf>
    <xf numFmtId="169" fontId="150" fillId="33" borderId="125" xfId="45065" applyNumberFormat="true" applyFont="true" applyFill="true" applyBorder="true" applyAlignment="true">
      <alignment horizontal="center" vertical="center"/>
    </xf>
    <xf numFmtId="169" fontId="150" fillId="33" borderId="126" xfId="45066" applyNumberFormat="true" applyFont="true" applyFill="true" applyBorder="true" applyAlignment="true">
      <alignment horizontal="center" vertical="center"/>
    </xf>
    <xf numFmtId="169" fontId="150" fillId="33" borderId="130" xfId="45065" applyNumberFormat="true" applyFont="true" applyFill="true" applyBorder="true" applyAlignment="true">
      <alignment horizontal="center" vertical="center"/>
    </xf>
    <xf numFmtId="169" fontId="150" fillId="33" borderId="107" xfId="45066" applyNumberFormat="true" applyFont="true" applyFill="true" applyBorder="true" applyAlignment="true">
      <alignment horizontal="center" vertical="center"/>
    </xf>
    <xf numFmtId="169" fontId="150" fillId="33" borderId="100" xfId="45065" applyNumberFormat="true" applyFont="true" applyFill="true" applyBorder="true" applyAlignment="true">
      <alignment horizontal="center" vertical="center"/>
    </xf>
    <xf numFmtId="168" fontId="155" fillId="33" borderId="100"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07" xfId="19344" applyNumberFormat="true" applyFont="true" applyFill="true" applyBorder="true" applyAlignment="true">
      <alignment horizontal="center" vertical="center" wrapText="true"/>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9" fontId="150" fillId="33" borderId="100" xfId="45097" applyNumberFormat="true" applyFont="true" applyFill="true" applyBorder="true" applyAlignment="true">
      <alignment horizontal="center" vertical="center"/>
    </xf>
    <xf numFmtId="169" fontId="150" fillId="33" borderId="125" xfId="45097" applyNumberFormat="true" applyFont="true" applyFill="true" applyBorder="true" applyAlignment="true">
      <alignment horizontal="center" vertical="center"/>
    </xf>
    <xf numFmtId="169" fontId="150" fillId="33" borderId="126" xfId="45097" applyNumberFormat="true" applyFont="true" applyFill="true" applyBorder="true" applyAlignment="true">
      <alignment horizontal="center" vertical="center"/>
    </xf>
    <xf numFmtId="169" fontId="150" fillId="33" borderId="130" xfId="45097" applyNumberFormat="true" applyFont="true" applyFill="true" applyBorder="true" applyAlignment="true">
      <alignment horizontal="center" vertical="center"/>
    </xf>
    <xf numFmtId="169" fontId="150" fillId="33" borderId="107" xfId="45097" applyNumberFormat="true" applyFont="true" applyFill="true" applyBorder="true" applyAlignment="true">
      <alignment horizontal="center" vertical="center"/>
    </xf>
    <xf numFmtId="169" fontId="150" fillId="33" borderId="100" xfId="45100" applyNumberFormat="true" applyFont="true" applyFill="true" applyBorder="true" applyAlignment="true">
      <alignment horizontal="center" vertical="center"/>
    </xf>
    <xf numFmtId="169" fontId="150" fillId="33" borderId="125" xfId="45100" applyNumberFormat="true" applyFont="true" applyFill="true" applyBorder="true" applyAlignment="true">
      <alignment horizontal="center" vertical="center"/>
    </xf>
    <xf numFmtId="169" fontId="150" fillId="33" borderId="126" xfId="45100" applyNumberFormat="true" applyFont="true" applyFill="true" applyBorder="true" applyAlignment="true">
      <alignment horizontal="center" vertical="center"/>
    </xf>
    <xf numFmtId="169" fontId="150" fillId="33" borderId="130" xfId="45100" applyNumberFormat="true" applyFont="true" applyFill="true" applyBorder="true" applyAlignment="true">
      <alignment horizontal="center" vertical="center"/>
    </xf>
    <xf numFmtId="169" fontId="150" fillId="33" borderId="107" xfId="45100" applyNumberFormat="true" applyFont="true" applyFill="true" applyBorder="true" applyAlignment="true">
      <alignment horizontal="center" vertical="center"/>
    </xf>
    <xf numFmtId="169" fontId="150" fillId="33" borderId="100" xfId="45094" applyNumberFormat="true" applyFont="true" applyFill="true" applyBorder="true" applyAlignment="true">
      <alignment horizontal="center" vertical="center"/>
    </xf>
    <xf numFmtId="169" fontId="150" fillId="33" borderId="125" xfId="45094" applyNumberFormat="true" applyFont="true" applyFill="true" applyBorder="true" applyAlignment="true">
      <alignment horizontal="center" vertical="center"/>
    </xf>
    <xf numFmtId="169" fontId="150" fillId="33" borderId="126" xfId="45094" applyNumberFormat="true" applyFont="true" applyFill="true" applyBorder="true" applyAlignment="true">
      <alignment horizontal="center" vertical="center"/>
    </xf>
    <xf numFmtId="169" fontId="150" fillId="33" borderId="130" xfId="45094" applyNumberFormat="true" applyFont="true" applyFill="true" applyBorder="true" applyAlignment="true">
      <alignment horizontal="center" vertical="center"/>
    </xf>
    <xf numFmtId="169" fontId="150" fillId="33" borderId="107" xfId="45094" applyNumberFormat="true" applyFont="true" applyFill="true" applyBorder="true" applyAlignment="true">
      <alignment horizontal="center" vertical="center"/>
    </xf>
    <xf numFmtId="0" fontId="24" fillId="33" borderId="105" xfId="19344"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08" xfId="19344" applyFill="true" applyBorder="true" applyAlignment="true">
      <alignment horizontal="center" vertical="center"/>
    </xf>
    <xf numFmtId="0" fontId="24" fillId="0" borderId="102" xfId="19344" applyFill="true" applyBorder="true" applyAlignment="true">
      <alignment vertical="center" wrapText="true"/>
    </xf>
    <xf numFmtId="0" fontId="24" fillId="0" borderId="105" xfId="19344"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8" xfId="44952"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7" xfId="44976" applyFont="true" applyFill="true" applyBorder="true" applyAlignment="true">
      <alignment horizontal="left" vertical="center"/>
    </xf>
    <xf numFmtId="0" fontId="151" fillId="26" borderId="106" xfId="45000" applyFont="true" applyFill="true" applyBorder="true" applyAlignment="true">
      <alignment horizontal="left" vertical="center"/>
    </xf>
    <xf numFmtId="0" fontId="151" fillId="26" borderId="107" xfId="45006" applyFont="true" applyFill="true" applyBorder="true" applyAlignment="true">
      <alignment horizontal="left" vertical="center"/>
    </xf>
    <xf numFmtId="0" fontId="151" fillId="0" borderId="107" xfId="45006" applyFont="true" applyFill="true" applyBorder="true" applyAlignment="true">
      <alignment horizontal="left" vertical="center"/>
    </xf>
    <xf numFmtId="0" fontId="151" fillId="0" borderId="107" xfId="45012" applyFont="true" applyFill="true" applyBorder="true" applyAlignment="true">
      <alignment horizontal="left" vertical="center"/>
    </xf>
    <xf numFmtId="0" fontId="151" fillId="26" borderId="106" xfId="45030" applyFont="true" applyFill="true" applyBorder="true" applyAlignment="true">
      <alignment horizontal="left" vertical="center"/>
    </xf>
    <xf numFmtId="0" fontId="151" fillId="26" borderId="107" xfId="45033" applyFont="true" applyFill="true" applyBorder="true" applyAlignment="true">
      <alignment horizontal="left" vertical="center"/>
    </xf>
    <xf numFmtId="0" fontId="151" fillId="26" borderId="108" xfId="45036" applyFont="true" applyFill="true" applyBorder="true" applyAlignment="true">
      <alignment horizontal="left" vertical="center"/>
    </xf>
    <xf numFmtId="0" fontId="151" fillId="26" borderId="106" xfId="45051" applyFont="true" applyFill="true" applyBorder="true" applyAlignment="true">
      <alignment horizontal="left" vertical="center"/>
    </xf>
    <xf numFmtId="0" fontId="151" fillId="26" borderId="107" xfId="45057" applyFont="true" applyFill="true" applyBorder="true" applyAlignment="true">
      <alignment horizontal="left" vertical="center"/>
    </xf>
    <xf numFmtId="0" fontId="151" fillId="26" borderId="108" xfId="45057" applyFont="true" applyFill="true" applyBorder="true" applyAlignment="true">
      <alignment horizontal="left" vertical="center"/>
    </xf>
    <xf numFmtId="0" fontId="151" fillId="0" borderId="107" xfId="45039" applyFont="true" applyFill="true" applyBorder="true" applyAlignment="true">
      <alignment horizontal="left" vertical="center"/>
    </xf>
    <xf numFmtId="0" fontId="151" fillId="0" borderId="107" xfId="45045" applyFont="true" applyFill="true" applyBorder="true" applyAlignment="true">
      <alignment horizontal="left" vertical="center"/>
    </xf>
    <xf numFmtId="0" fontId="151" fillId="0" borderId="107" xfId="45051" applyFont="true" applyFill="true" applyBorder="true" applyAlignment="true">
      <alignment horizontal="left" vertical="center"/>
    </xf>
    <xf numFmtId="0" fontId="151" fillId="0" borderId="107" xfId="45057" applyFont="true" applyFill="true" applyBorder="true" applyAlignment="true">
      <alignment horizontal="left" vertical="center"/>
    </xf>
    <xf numFmtId="0" fontId="151" fillId="0" borderId="107" xfId="45063" applyFont="true" applyFill="true" applyBorder="true" applyAlignment="true">
      <alignment horizontal="left" vertical="center"/>
    </xf>
    <xf numFmtId="0" fontId="151" fillId="15" borderId="107" xfId="45057" applyFont="true" applyFill="true" applyBorder="true" applyAlignment="true">
      <alignment horizontal="left" vertical="center"/>
    </xf>
    <xf numFmtId="0" fontId="151" fillId="15" borderId="107" xfId="45063" applyFont="true" applyFill="true" applyBorder="true" applyAlignment="true">
      <alignment horizontal="left" vertical="center"/>
    </xf>
    <xf numFmtId="0" fontId="151" fillId="26" borderId="106" xfId="45093" applyFont="true" applyFill="true" applyBorder="true" applyAlignment="true">
      <alignment horizontal="left" vertical="center"/>
    </xf>
    <xf numFmtId="0" fontId="151" fillId="26" borderId="107" xfId="45096" applyFont="true" applyFill="true" applyBorder="true" applyAlignment="true">
      <alignment horizontal="left" vertical="center"/>
    </xf>
    <xf numFmtId="0" fontId="151" fillId="26" borderId="108" xfId="45099" applyFont="true" applyFill="true" applyBorder="true" applyAlignment="true">
      <alignment horizontal="left" vertical="center"/>
    </xf>
    <xf numFmtId="0" fontId="151" fillId="0" borderId="107" xfId="45081" applyFont="true" applyFill="true" applyBorder="true" applyAlignment="true">
      <alignment horizontal="left" vertical="center"/>
    </xf>
    <xf numFmtId="0" fontId="151" fillId="0" borderId="107" xfId="45087" applyFont="true" applyFill="true" applyBorder="true" applyAlignment="true">
      <alignment horizontal="left" vertical="center"/>
    </xf>
    <xf numFmtId="0" fontId="151" fillId="0" borderId="107" xfId="45093" applyFont="true" applyFill="true" applyBorder="true" applyAlignment="true">
      <alignment horizontal="left" vertical="center"/>
    </xf>
    <xf numFmtId="0" fontId="151" fillId="0" borderId="107" xfId="45096" applyFont="true" applyFill="true" applyBorder="true" applyAlignment="true">
      <alignment horizontal="left" vertical="center"/>
    </xf>
    <xf numFmtId="0" fontId="151" fillId="0" borderId="107" xfId="45099" applyFont="true" applyFill="true" applyBorder="true" applyAlignment="true">
      <alignment horizontal="left" vertical="center"/>
    </xf>
    <xf numFmtId="0" fontId="151" fillId="26" borderId="58" xfId="45051" applyFont="true" applyFill="true" applyBorder="true" applyAlignment="true">
      <alignment horizontal="left" vertical="center"/>
    </xf>
    <xf numFmtId="0" fontId="151" fillId="26" borderId="59" xfId="45057" applyFont="true" applyFill="true" applyBorder="true" applyAlignment="true">
      <alignment horizontal="left" vertical="center"/>
    </xf>
    <xf numFmtId="0" fontId="151" fillId="26" borderId="60" xfId="45063"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0" xfId="44977"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5034" applyNumberFormat="true" applyFont="true" applyFill="true" applyBorder="true" applyAlignment="true">
      <alignment horizontal="center" vertical="center"/>
    </xf>
    <xf numFmtId="169" fontId="181" fillId="33" borderId="105" xfId="45037" applyNumberFormat="true" applyFont="true" applyFill="true" applyBorder="true" applyAlignment="true">
      <alignment horizontal="center" vertical="center"/>
    </xf>
    <xf numFmtId="169" fontId="181" fillId="33" borderId="102" xfId="45052" applyNumberFormat="true" applyFont="true" applyFill="true" applyBorder="true" applyAlignment="true">
      <alignment horizontal="center" vertical="center"/>
    </xf>
    <xf numFmtId="169" fontId="181" fillId="33" borderId="100" xfId="45058"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45094" applyNumberFormat="true" applyFont="true" applyFill="true" applyBorder="true" applyAlignment="true">
      <alignment horizontal="center" vertical="center"/>
    </xf>
    <xf numFmtId="169" fontId="181" fillId="33" borderId="100" xfId="45097" applyNumberFormat="true" applyFont="true" applyFill="true" applyBorder="true" applyAlignment="true">
      <alignment horizontal="center" vertical="center"/>
    </xf>
    <xf numFmtId="169" fontId="181" fillId="33" borderId="100" xfId="45100"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78"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5034" applyNumberFormat="true" applyFont="true" applyFill="true" applyBorder="true" applyAlignment="true">
      <alignment horizontal="center" vertical="center"/>
    </xf>
    <xf numFmtId="169" fontId="181" fillId="33" borderId="127" xfId="45037" applyNumberFormat="true" applyFont="true" applyFill="true" applyBorder="true" applyAlignment="true">
      <alignment horizontal="center" vertical="center"/>
    </xf>
    <xf numFmtId="169" fontId="181" fillId="33" borderId="123" xfId="45053" applyNumberFormat="true" applyFont="true" applyFill="true" applyBorder="true" applyAlignment="true">
      <alignment horizontal="center" vertical="center"/>
    </xf>
    <xf numFmtId="169" fontId="181" fillId="33" borderId="125" xfId="45059"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094" applyNumberFormat="true" applyFont="true" applyFill="true" applyBorder="true" applyAlignment="true">
      <alignment horizontal="center" vertical="center"/>
    </xf>
    <xf numFmtId="169" fontId="181" fillId="33" borderId="125" xfId="45097" applyNumberFormat="true" applyFont="true" applyFill="true" applyBorder="true" applyAlignment="true">
      <alignment horizontal="center" vertical="center"/>
    </xf>
    <xf numFmtId="169" fontId="181" fillId="33" borderId="125" xfId="45100"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79"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5034" applyNumberFormat="true" applyFont="true" applyFill="true" applyBorder="true" applyAlignment="true">
      <alignment horizontal="center" vertical="center"/>
    </xf>
    <xf numFmtId="169" fontId="181" fillId="33" borderId="128" xfId="45037" applyNumberFormat="true" applyFont="true" applyFill="true" applyBorder="true" applyAlignment="true">
      <alignment horizontal="center" vertical="center"/>
    </xf>
    <xf numFmtId="169" fontId="181" fillId="33" borderId="124" xfId="45054" applyNumberFormat="true" applyFont="true" applyFill="true" applyBorder="true" applyAlignment="true">
      <alignment horizontal="center" vertical="center"/>
    </xf>
    <xf numFmtId="169" fontId="181" fillId="33" borderId="126" xfId="45060"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094" applyNumberFormat="true" applyFont="true" applyFill="true" applyBorder="true" applyAlignment="true">
      <alignment horizontal="center" vertical="center"/>
    </xf>
    <xf numFmtId="169" fontId="181" fillId="33" borderId="126" xfId="45097" applyNumberFormat="true" applyFont="true" applyFill="true" applyBorder="true" applyAlignment="true">
      <alignment horizontal="center" vertical="center"/>
    </xf>
    <xf numFmtId="169" fontId="181" fillId="33" borderId="126" xfId="45100"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78"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5034" applyNumberFormat="true" applyFont="true" applyFill="true" applyBorder="true" applyAlignment="true">
      <alignment horizontal="center" vertical="center"/>
    </xf>
    <xf numFmtId="169" fontId="181" fillId="33" borderId="131" xfId="45037" applyNumberFormat="true" applyFont="true" applyFill="true" applyBorder="true" applyAlignment="true">
      <alignment horizontal="center" vertical="center"/>
    </xf>
    <xf numFmtId="169" fontId="181" fillId="33" borderId="129" xfId="45053" applyNumberFormat="true" applyFont="true" applyFill="true" applyBorder="true" applyAlignment="true">
      <alignment horizontal="center" vertical="center"/>
    </xf>
    <xf numFmtId="169" fontId="181" fillId="33" borderId="130" xfId="45059"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094" applyNumberFormat="true" applyFont="true" applyFill="true" applyBorder="true" applyAlignment="true">
      <alignment horizontal="center" vertical="center"/>
    </xf>
    <xf numFmtId="169" fontId="181" fillId="33" borderId="130" xfId="45097" applyNumberFormat="true" applyFont="true" applyFill="true" applyBorder="true" applyAlignment="true">
      <alignment horizontal="center" vertical="center"/>
    </xf>
    <xf numFmtId="169" fontId="181" fillId="33" borderId="130" xfId="45100"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79"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5034" applyNumberFormat="true" applyFont="true" applyFill="true" applyBorder="true" applyAlignment="true">
      <alignment horizontal="center" vertical="center"/>
    </xf>
    <xf numFmtId="169" fontId="181" fillId="33" borderId="108" xfId="45037" applyNumberFormat="true" applyFont="true" applyFill="true" applyBorder="true" applyAlignment="true">
      <alignment horizontal="center" vertical="center"/>
    </xf>
    <xf numFmtId="169" fontId="181" fillId="33" borderId="106" xfId="45054" applyNumberFormat="true" applyFont="true" applyFill="true" applyBorder="true" applyAlignment="true">
      <alignment horizontal="center" vertical="center"/>
    </xf>
    <xf numFmtId="169" fontId="181" fillId="33" borderId="107" xfId="45060"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45094" applyNumberFormat="true" applyFont="true" applyFill="true" applyBorder="true" applyAlignment="true">
      <alignment horizontal="center" vertical="center"/>
    </xf>
    <xf numFmtId="169" fontId="181" fillId="33" borderId="107" xfId="45097" applyNumberFormat="true" applyFont="true" applyFill="true" applyBorder="true" applyAlignment="true">
      <alignment horizontal="center" vertical="center"/>
    </xf>
    <xf numFmtId="169" fontId="181" fillId="33" borderId="107" xfId="45100"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0" xfId="44978"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2" xfId="45053" applyNumberFormat="true" applyFont="true" applyFill="true" applyBorder="true" applyAlignment="true">
      <alignment horizontal="center" vertical="center"/>
    </xf>
    <xf numFmtId="169" fontId="181" fillId="33" borderId="100" xfId="45059"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6" xfId="40171"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1" xfId="40173"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6" xfId="40172"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202" applyFont="true" applyBorder="true" applyAlignment="true">
      <alignment horizontal="center" vertical="center" wrapText="true"/>
    </xf>
    <xf numFmtId="0" fontId="151" fillId="3" borderId="53"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52" xfId="45232" applyFont="true" applyBorder="true" applyAlignment="true">
      <alignment horizontal="center" vertical="center" wrapText="true"/>
    </xf>
    <xf numFmtId="0" fontId="151" fillId="3" borderId="53"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2" xfId="45258" applyFont="true" applyBorder="true" applyAlignment="true">
      <alignment horizontal="center" vertical="center" wrapText="true"/>
    </xf>
    <xf numFmtId="0" fontId="151" fillId="3" borderId="53" xfId="45259" applyFont="true" applyBorder="true" applyAlignment="true">
      <alignment horizontal="center" vertical="center" wrapText="true"/>
    </xf>
    <xf numFmtId="0" fontId="151" fillId="3" borderId="53" xfId="45260" applyFont="true" applyBorder="true" applyAlignment="true">
      <alignment horizontal="center" vertical="center" wrapText="true"/>
    </xf>
    <xf numFmtId="0" fontId="151" fillId="3" borderId="52" xfId="45288" applyFont="true" applyBorder="true" applyAlignment="true">
      <alignment horizontal="center" vertical="center" wrapText="true"/>
    </xf>
    <xf numFmtId="0" fontId="151" fillId="3" borderId="53" xfId="45289" applyFont="true" applyBorder="true" applyAlignment="true">
      <alignment horizontal="center" vertical="center" wrapText="true"/>
    </xf>
    <xf numFmtId="0" fontId="151" fillId="3" borderId="53" xfId="45290" applyFont="true" applyBorder="true" applyAlignment="true">
      <alignment horizontal="center" vertical="center" wrapText="true"/>
    </xf>
    <xf numFmtId="0" fontId="151" fillId="3" borderId="52" xfId="45318" applyFont="true" applyBorder="true" applyAlignment="true">
      <alignment horizontal="center" vertical="center" wrapText="true"/>
    </xf>
    <xf numFmtId="0" fontId="151" fillId="3" borderId="53" xfId="45319" applyFont="true" applyBorder="true" applyAlignment="true">
      <alignment horizontal="center" vertical="center" wrapText="true"/>
    </xf>
    <xf numFmtId="0" fontId="151" fillId="3" borderId="53" xfId="45320" applyFont="true" applyBorder="true" applyAlignment="true">
      <alignment horizontal="center" vertical="center" wrapText="true"/>
    </xf>
    <xf numFmtId="0" fontId="151" fillId="3" borderId="52" xfId="45360" applyFont="true" applyBorder="true" applyAlignment="true">
      <alignment horizontal="center" vertical="center" wrapText="true"/>
    </xf>
    <xf numFmtId="0" fontId="151" fillId="3" borderId="53" xfId="45361" applyFont="true" applyBorder="true" applyAlignment="true">
      <alignment horizontal="center" vertical="center" wrapText="true"/>
    </xf>
    <xf numFmtId="0" fontId="151" fillId="3" borderId="53" xfId="45362" applyFont="true" applyBorder="true" applyAlignment="true">
      <alignment horizontal="center" vertical="center" wrapText="true"/>
    </xf>
    <xf numFmtId="0" fontId="151" fillId="33" borderId="100" xfId="45311" applyFont="true" applyFill="true" applyBorder="true" applyAlignment="true">
      <alignment horizontal="center" vertical="center" wrapText="true"/>
    </xf>
    <xf numFmtId="0" fontId="151" fillId="33" borderId="125" xfId="45312" applyFont="true" applyFill="true" applyBorder="true" applyAlignment="true">
      <alignment horizontal="center" vertical="center" wrapText="true"/>
    </xf>
    <xf numFmtId="0" fontId="151" fillId="33" borderId="100" xfId="45317" applyFont="true" applyFill="true" applyBorder="true" applyAlignment="true">
      <alignment horizontal="center" vertical="center" wrapText="true"/>
    </xf>
    <xf numFmtId="0" fontId="151" fillId="33" borderId="125" xfId="45318" applyFont="true" applyFill="true" applyBorder="true" applyAlignment="true">
      <alignment horizontal="center" vertical="center" wrapText="true"/>
    </xf>
    <xf numFmtId="0" fontId="151" fillId="33" borderId="100" xfId="45353" applyFont="true" applyFill="true" applyBorder="true" applyAlignment="true">
      <alignment horizontal="center" vertical="center" wrapText="true"/>
    </xf>
    <xf numFmtId="0" fontId="151" fillId="33" borderId="125" xfId="45354" applyFont="true" applyFill="true" applyBorder="true" applyAlignment="true">
      <alignment horizontal="center" vertical="center" wrapText="true"/>
    </xf>
    <xf numFmtId="0" fontId="151" fillId="33" borderId="100" xfId="45359" applyFont="true" applyFill="true" applyBorder="true" applyAlignment="true">
      <alignment horizontal="center" vertical="center" wrapText="true"/>
    </xf>
    <xf numFmtId="0" fontId="151" fillId="33" borderId="125" xfId="45360"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5" xfId="19409" applyFont="true" applyFill="true" applyBorder="true" applyAlignment="true">
      <alignment horizontal="center" vertical="center" wrapText="true"/>
    </xf>
    <xf numFmtId="0" fontId="151" fillId="33" borderId="125" xfId="19412"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5" xfId="19414" applyFont="true" applyFill="true" applyBorder="true" applyAlignment="true">
      <alignment horizontal="center" vertical="center" wrapText="true"/>
    </xf>
    <xf numFmtId="0" fontId="151" fillId="33" borderId="125" xfId="19416" applyFont="true" applyFill="true" applyBorder="true" applyAlignment="true">
      <alignment horizontal="center" vertical="center" wrapText="true"/>
    </xf>
    <xf numFmtId="0" fontId="151" fillId="33" borderId="107" xfId="45313" applyFont="true" applyFill="true" applyBorder="true" applyAlignment="true">
      <alignment horizontal="center" vertical="center" wrapText="true"/>
    </xf>
    <xf numFmtId="0" fontId="151" fillId="33" borderId="107" xfId="45319" applyFont="true" applyFill="true" applyBorder="true" applyAlignment="true">
      <alignment horizontal="center" vertical="center" wrapText="true"/>
    </xf>
    <xf numFmtId="0" fontId="151" fillId="33" borderId="107" xfId="45355" applyFont="true" applyFill="true" applyBorder="true" applyAlignment="true">
      <alignment horizontal="center" vertical="center" wrapText="true"/>
    </xf>
    <xf numFmtId="0" fontId="151" fillId="33" borderId="107" xfId="45361"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3" borderId="109" xfId="45202" applyFont="true" applyBorder="true" applyAlignment="true">
      <alignment horizontal="center" vertical="center" wrapText="true"/>
    </xf>
    <xf numFmtId="0" fontId="151" fillId="3" borderId="109" xfId="45232" applyFont="true" applyBorder="true" applyAlignment="true">
      <alignment horizontal="center" vertical="center" wrapText="true"/>
    </xf>
    <xf numFmtId="0" fontId="151" fillId="3" borderId="109" xfId="45258" applyFont="true" applyBorder="true" applyAlignment="true">
      <alignment horizontal="center" vertical="center" wrapText="true"/>
    </xf>
    <xf numFmtId="0" fontId="151" fillId="3" borderId="109" xfId="45288" applyFont="true" applyBorder="true" applyAlignment="true">
      <alignment horizontal="center" vertical="center" wrapText="true"/>
    </xf>
    <xf numFmtId="0" fontId="151" fillId="3" borderId="109" xfId="45318" applyFont="true" applyBorder="true" applyAlignment="true">
      <alignment horizontal="center" vertical="center" wrapText="true"/>
    </xf>
    <xf numFmtId="0" fontId="151" fillId="33" borderId="100" xfId="45313" applyFont="true" applyFill="true" applyBorder="true" applyAlignment="true">
      <alignment horizontal="center" vertical="center" wrapText="true"/>
    </xf>
    <xf numFmtId="0" fontId="151" fillId="33" borderId="100" xfId="45318" applyFont="true" applyFill="true" applyBorder="true" applyAlignment="true">
      <alignment horizontal="center" vertical="center" wrapText="true"/>
    </xf>
    <xf numFmtId="0" fontId="151" fillId="3" borderId="109" xfId="45360" applyFont="true" applyBorder="true" applyAlignment="true">
      <alignment horizontal="center" vertical="center" wrapText="true"/>
    </xf>
    <xf numFmtId="0" fontId="151" fillId="33" borderId="100" xfId="45355" applyFont="true" applyFill="true" applyBorder="true" applyAlignment="true">
      <alignment horizontal="center" vertical="center" wrapText="true"/>
    </xf>
    <xf numFmtId="0" fontId="151" fillId="33" borderId="100" xfId="45360"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3" borderId="110" xfId="45202" applyFont="true" applyBorder="true" applyAlignment="true">
      <alignment horizontal="center" vertical="center" wrapText="true"/>
    </xf>
    <xf numFmtId="0" fontId="151" fillId="3" borderId="110" xfId="45232" applyFont="true" applyBorder="true" applyAlignment="true">
      <alignment horizontal="center" vertical="center" wrapText="true"/>
    </xf>
    <xf numFmtId="0" fontId="151" fillId="3" borderId="110" xfId="45258" applyFont="true" applyBorder="true" applyAlignment="true">
      <alignment horizontal="center" vertical="center" wrapText="true"/>
    </xf>
    <xf numFmtId="0" fontId="151" fillId="3" borderId="110" xfId="45288" applyFont="true" applyBorder="true" applyAlignment="true">
      <alignment horizontal="center" vertical="center" wrapText="true"/>
    </xf>
    <xf numFmtId="0" fontId="151" fillId="3" borderId="110" xfId="45318" applyFont="true" applyBorder="true" applyAlignment="true">
      <alignment horizontal="center" vertical="center" wrapText="true"/>
    </xf>
    <xf numFmtId="0" fontId="151" fillId="33" borderId="130" xfId="45313" applyFont="true" applyFill="true" applyBorder="true" applyAlignment="true">
      <alignment horizontal="center" vertical="center" wrapText="true"/>
    </xf>
    <xf numFmtId="0" fontId="151" fillId="33" borderId="130" xfId="45318" applyFont="true" applyFill="true" applyBorder="true" applyAlignment="true">
      <alignment horizontal="center" vertical="center" wrapText="true"/>
    </xf>
    <xf numFmtId="0" fontId="151" fillId="3" borderId="110" xfId="45360" applyFont="true" applyBorder="true" applyAlignment="true">
      <alignment horizontal="center" vertical="center" wrapText="true"/>
    </xf>
    <xf numFmtId="0" fontId="151" fillId="33" borderId="130" xfId="45355" applyFont="true" applyFill="true" applyBorder="true" applyAlignment="true">
      <alignment horizontal="center" vertical="center" wrapText="true"/>
    </xf>
    <xf numFmtId="0" fontId="151" fillId="33" borderId="130" xfId="45360" applyFont="true" applyFill="true" applyBorder="true" applyAlignment="true">
      <alignment horizontal="center" vertical="center" wrapText="true"/>
    </xf>
    <xf numFmtId="0" fontId="151" fillId="33" borderId="130" xfId="19410" applyFont="true" applyFill="true" applyBorder="true" applyAlignment="true">
      <alignment horizontal="center" vertical="center" wrapText="true"/>
    </xf>
    <xf numFmtId="0" fontId="151" fillId="33" borderId="130" xfId="19414" applyFont="true" applyFill="true" applyBorder="true" applyAlignment="true">
      <alignment horizontal="center" vertical="center" wrapText="true"/>
    </xf>
    <xf numFmtId="0" fontId="151" fillId="3" borderId="96" xfId="45203" applyFont="true" applyBorder="true" applyAlignment="true">
      <alignment horizontal="center" vertical="center" wrapText="true"/>
    </xf>
    <xf numFmtId="0" fontId="151" fillId="3" borderId="96" xfId="45233" applyFont="true" applyBorder="true" applyAlignment="true">
      <alignment horizontal="center" vertical="center" wrapText="true"/>
    </xf>
    <xf numFmtId="0" fontId="151" fillId="3" borderId="96" xfId="45259" applyFont="true" applyBorder="true" applyAlignment="true">
      <alignment horizontal="center" vertical="center" wrapText="true"/>
    </xf>
    <xf numFmtId="0" fontId="151" fillId="33" borderId="126" xfId="45313" applyFont="true" applyFill="true" applyBorder="true" applyAlignment="true">
      <alignment horizontal="center" vertical="center" wrapText="true"/>
    </xf>
    <xf numFmtId="0" fontId="151" fillId="33" borderId="126" xfId="45319" applyFont="true" applyFill="true" applyBorder="true" applyAlignment="true">
      <alignment horizontal="center" vertical="center" wrapText="true"/>
    </xf>
    <xf numFmtId="0" fontId="151" fillId="3" borderId="96" xfId="45289" applyFont="true" applyBorder="true" applyAlignment="true">
      <alignment horizontal="center" vertical="center" wrapText="true"/>
    </xf>
    <xf numFmtId="0" fontId="151" fillId="3" borderId="96" xfId="45319" applyFont="true" applyBorder="true" applyAlignment="true">
      <alignment horizontal="center" vertical="center" wrapText="true"/>
    </xf>
    <xf numFmtId="0" fontId="151" fillId="33" borderId="126" xfId="45355" applyFont="true" applyFill="true" applyBorder="true" applyAlignment="true">
      <alignment horizontal="center" vertical="center" wrapText="true"/>
    </xf>
    <xf numFmtId="0" fontId="151" fillId="33" borderId="126" xfId="45361" applyFont="true" applyFill="true" applyBorder="true" applyAlignment="true">
      <alignment horizontal="center" vertical="center" wrapText="true"/>
    </xf>
    <xf numFmtId="0" fontId="151" fillId="33" borderId="126" xfId="19410" applyFont="true" applyFill="true" applyBorder="true" applyAlignment="true">
      <alignment horizontal="center" vertical="center" wrapText="true"/>
    </xf>
    <xf numFmtId="0" fontId="151" fillId="33" borderId="126" xfId="19415" applyFont="true" applyFill="true" applyBorder="true" applyAlignment="true">
      <alignment horizontal="center" vertical="center" wrapText="true"/>
    </xf>
    <xf numFmtId="0" fontId="151" fillId="3" borderId="96" xfId="45361" applyFont="true" applyBorder="true" applyAlignment="true">
      <alignment horizontal="center" vertical="center" wrapText="true"/>
    </xf>
    <xf numFmtId="0" fontId="151" fillId="0" borderId="100" xfId="45267" applyFont="true" applyFill="true" applyBorder="true" applyAlignment="true">
      <alignment horizontal="left" vertical="center" wrapText="true"/>
    </xf>
    <xf numFmtId="0" fontId="151" fillId="0" borderId="100" xfId="45273" applyFont="true" applyFill="true" applyBorder="true" applyAlignment="true">
      <alignment horizontal="left" vertical="center" wrapText="true"/>
    </xf>
    <xf numFmtId="0" fontId="151" fillId="0" borderId="100" xfId="19381" applyFont="true" applyFill="true" applyBorder="true" applyAlignment="true">
      <alignment horizontal="left" vertical="center" wrapText="true"/>
    </xf>
    <xf numFmtId="0" fontId="151" fillId="0" borderId="100" xfId="45309" applyFont="true" applyFill="true" applyBorder="true" applyAlignment="true">
      <alignment horizontal="left" vertical="center" wrapText="true"/>
    </xf>
    <xf numFmtId="0" fontId="151" fillId="0" borderId="100" xfId="45315" applyFont="true" applyFill="true" applyBorder="true" applyAlignment="true">
      <alignment horizontal="left" vertical="center" wrapText="true"/>
    </xf>
    <xf numFmtId="0" fontId="151" fillId="0" borderId="100" xfId="45321" applyFont="true" applyFill="true" applyBorder="true" applyAlignment="true">
      <alignment horizontal="left" vertical="center" wrapText="true"/>
    </xf>
    <xf numFmtId="0" fontId="151" fillId="0" borderId="100" xfId="45327" applyFont="true" applyFill="true" applyBorder="true" applyAlignment="true">
      <alignment horizontal="left" vertical="center" wrapText="true"/>
    </xf>
    <xf numFmtId="0" fontId="151" fillId="0" borderId="100" xfId="45333" applyFont="true" applyFill="true" applyBorder="true" applyAlignment="true">
      <alignment horizontal="left" vertical="center" wrapText="true"/>
    </xf>
    <xf numFmtId="0" fontId="151" fillId="0" borderId="100" xfId="45351" applyFont="true" applyFill="true" applyBorder="true" applyAlignment="true">
      <alignment horizontal="left" vertical="center" wrapText="true"/>
    </xf>
    <xf numFmtId="0" fontId="151" fillId="0" borderId="100" xfId="45357" applyFont="true" applyFill="true" applyBorder="true" applyAlignment="true">
      <alignment horizontal="left" vertical="center" wrapText="true"/>
    </xf>
    <xf numFmtId="0" fontId="151" fillId="0" borderId="100" xfId="45363" applyFont="true" applyFill="true" applyBorder="true" applyAlignment="true">
      <alignment horizontal="left" vertical="center" wrapText="true"/>
    </xf>
    <xf numFmtId="0" fontId="151" fillId="0" borderId="100" xfId="45365" applyFont="true" applyFill="true" applyBorder="true" applyAlignment="true">
      <alignment horizontal="left" vertical="center" wrapText="true"/>
    </xf>
    <xf numFmtId="0" fontId="151" fillId="0" borderId="100" xfId="45367"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5" xfId="45327"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0" fontId="151" fillId="0" borderId="107" xfId="19383" applyFont="true" applyFill="true" applyBorder="true" applyAlignment="true">
      <alignment horizontal="left" vertical="center"/>
    </xf>
    <xf numFmtId="0" fontId="151" fillId="0" borderId="106" xfId="19420" applyFont="true" applyFill="true" applyBorder="true" applyAlignment="true">
      <alignment horizontal="lef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169" fontId="150" fillId="33" borderId="102" xfId="45207" applyNumberFormat="true" applyFont="true" applyFill="true" applyBorder="true" applyAlignment="true">
      <alignment horizontal="center" vertical="center"/>
    </xf>
    <xf numFmtId="169" fontId="150" fillId="33" borderId="123" xfId="45208" applyNumberFormat="true" applyFont="true" applyFill="true" applyBorder="true" applyAlignment="true">
      <alignment horizontal="center" vertical="center"/>
    </xf>
    <xf numFmtId="169" fontId="150" fillId="33" borderId="124" xfId="45209" applyNumberFormat="true" applyFont="true" applyFill="true" applyBorder="true" applyAlignment="true">
      <alignment horizontal="center" vertical="center"/>
    </xf>
    <xf numFmtId="169" fontId="150" fillId="33" borderId="129" xfId="45208" applyNumberFormat="true" applyFont="true" applyFill="true" applyBorder="true" applyAlignment="true">
      <alignment horizontal="center" vertical="center"/>
    </xf>
    <xf numFmtId="169" fontId="150" fillId="33" borderId="106" xfId="45209" applyNumberFormat="true" applyFont="true" applyFill="true" applyBorder="true" applyAlignment="true">
      <alignment horizontal="center" vertical="center"/>
    </xf>
    <xf numFmtId="169" fontId="150" fillId="33" borderId="102" xfId="45208" applyNumberFormat="true" applyFont="true" applyFill="true" applyBorder="true" applyAlignment="true">
      <alignment horizontal="center" vertical="center"/>
    </xf>
    <xf numFmtId="169" fontId="150" fillId="33" borderId="100" xfId="45213" applyNumberFormat="true" applyFont="true" applyFill="true" applyBorder="true" applyAlignment="true">
      <alignment horizontal="center" vertical="center"/>
    </xf>
    <xf numFmtId="169" fontId="150" fillId="33" borderId="125" xfId="45214" applyNumberFormat="true" applyFont="true" applyFill="true" applyBorder="true" applyAlignment="true">
      <alignment horizontal="center" vertical="center"/>
    </xf>
    <xf numFmtId="169" fontId="150" fillId="33" borderId="126" xfId="45215" applyNumberFormat="true" applyFont="true" applyFill="true" applyBorder="true" applyAlignment="true">
      <alignment horizontal="center" vertical="center"/>
    </xf>
    <xf numFmtId="169" fontId="150" fillId="33" borderId="130" xfId="45214" applyNumberFormat="true" applyFont="true" applyFill="true" applyBorder="true" applyAlignment="true">
      <alignment horizontal="center" vertical="center"/>
    </xf>
    <xf numFmtId="169" fontId="150" fillId="33" borderId="107" xfId="45215" applyNumberFormat="true" applyFont="true" applyFill="true" applyBorder="true" applyAlignment="true">
      <alignment horizontal="center" vertical="center"/>
    </xf>
    <xf numFmtId="169" fontId="150" fillId="33" borderId="100" xfId="45214" applyNumberFormat="true" applyFont="true" applyFill="true" applyBorder="true" applyAlignment="true">
      <alignment horizontal="center" vertical="center"/>
    </xf>
    <xf numFmtId="169" fontId="150" fillId="33" borderId="105" xfId="45219" applyNumberFormat="true" applyFont="true" applyFill="true" applyBorder="true" applyAlignment="true">
      <alignment horizontal="center" vertical="center"/>
    </xf>
    <xf numFmtId="169" fontId="150" fillId="33" borderId="127" xfId="45220" applyNumberFormat="true" applyFont="true" applyFill="true" applyBorder="true" applyAlignment="true">
      <alignment horizontal="center" vertical="center"/>
    </xf>
    <xf numFmtId="169" fontId="150" fillId="33" borderId="128" xfId="45221" applyNumberFormat="true" applyFont="true" applyFill="true" applyBorder="true" applyAlignment="true">
      <alignment horizontal="center" vertical="center"/>
    </xf>
    <xf numFmtId="169" fontId="150" fillId="33" borderId="131" xfId="45220" applyNumberFormat="true" applyFont="true" applyFill="true" applyBorder="true" applyAlignment="true">
      <alignment horizontal="center" vertical="center"/>
    </xf>
    <xf numFmtId="169" fontId="150" fillId="33" borderId="108" xfId="45221" applyNumberFormat="true" applyFont="true" applyFill="true" applyBorder="true" applyAlignment="true">
      <alignment horizontal="center" vertical="center"/>
    </xf>
    <xf numFmtId="169" fontId="150" fillId="33" borderId="105" xfId="45220" applyNumberFormat="true" applyFont="true" applyFill="true" applyBorder="true" applyAlignment="true">
      <alignment horizontal="center" vertical="center"/>
    </xf>
    <xf numFmtId="169" fontId="150" fillId="33" borderId="102" xfId="45243" applyNumberFormat="true" applyFont="true" applyFill="true" applyBorder="true" applyAlignment="true">
      <alignment horizontal="center" vertical="center"/>
    </xf>
    <xf numFmtId="169" fontId="150" fillId="33" borderId="123" xfId="45244" applyNumberFormat="true" applyFont="true" applyFill="true" applyBorder="true" applyAlignment="true">
      <alignment horizontal="center" vertical="center"/>
    </xf>
    <xf numFmtId="169" fontId="150" fillId="33" borderId="124" xfId="45245" applyNumberFormat="true" applyFont="true" applyFill="true" applyBorder="true" applyAlignment="true">
      <alignment horizontal="center" vertical="center"/>
    </xf>
    <xf numFmtId="169" fontId="150" fillId="33" borderId="129" xfId="45244" applyNumberFormat="true" applyFont="true" applyFill="true" applyBorder="true" applyAlignment="true">
      <alignment horizontal="center" vertical="center"/>
    </xf>
    <xf numFmtId="169" fontId="150" fillId="33" borderId="106" xfId="45245" applyNumberFormat="true" applyFont="true" applyFill="true" applyBorder="true" applyAlignment="true">
      <alignment horizontal="center" vertical="center"/>
    </xf>
    <xf numFmtId="169" fontId="150" fillId="33" borderId="102" xfId="45244" applyNumberFormat="true" applyFont="true" applyFill="true" applyBorder="true" applyAlignment="true">
      <alignment horizontal="center" vertical="center"/>
    </xf>
    <xf numFmtId="169" fontId="150" fillId="33" borderId="100" xfId="45243" applyNumberFormat="true" applyFont="true" applyFill="true" applyBorder="true" applyAlignment="true">
      <alignment horizontal="center" vertical="center"/>
    </xf>
    <xf numFmtId="169" fontId="150" fillId="33" borderId="125" xfId="45244" applyNumberFormat="true" applyFont="true" applyFill="true" applyBorder="true" applyAlignment="true">
      <alignment horizontal="center" vertical="center"/>
    </xf>
    <xf numFmtId="169" fontId="150" fillId="33" borderId="126" xfId="45245" applyNumberFormat="true" applyFont="true" applyFill="true" applyBorder="true" applyAlignment="true">
      <alignment horizontal="center" vertical="center"/>
    </xf>
    <xf numFmtId="169" fontId="150" fillId="33" borderId="130" xfId="45244" applyNumberFormat="true" applyFont="true" applyFill="true" applyBorder="true" applyAlignment="true">
      <alignment horizontal="center" vertical="center"/>
    </xf>
    <xf numFmtId="169" fontId="150" fillId="33" borderId="107" xfId="45245" applyNumberFormat="true" applyFont="true" applyFill="true" applyBorder="true" applyAlignment="true">
      <alignment horizontal="center" vertical="center"/>
    </xf>
    <xf numFmtId="169" fontId="150" fillId="33" borderId="100" xfId="45244" applyNumberFormat="true" applyFont="true" applyFill="true" applyBorder="true" applyAlignment="true">
      <alignment horizontal="center" vertical="center"/>
    </xf>
    <xf numFmtId="169" fontId="150" fillId="33" borderId="100" xfId="45237" applyNumberFormat="true" applyFont="true" applyFill="true" applyBorder="true" applyAlignment="true">
      <alignment horizontal="center" vertical="center"/>
    </xf>
    <xf numFmtId="169" fontId="150" fillId="33" borderId="125" xfId="45238" applyNumberFormat="true" applyFont="true" applyFill="true" applyBorder="true" applyAlignment="true">
      <alignment horizontal="center" vertical="center"/>
    </xf>
    <xf numFmtId="169" fontId="150" fillId="33" borderId="126" xfId="45239" applyNumberFormat="true" applyFont="true" applyFill="true" applyBorder="true" applyAlignment="true">
      <alignment horizontal="center" vertical="center"/>
    </xf>
    <xf numFmtId="169" fontId="150" fillId="33" borderId="130" xfId="45238" applyNumberFormat="true" applyFont="true" applyFill="true" applyBorder="true" applyAlignment="true">
      <alignment horizontal="center" vertical="center"/>
    </xf>
    <xf numFmtId="169" fontId="150" fillId="33" borderId="107" xfId="45239" applyNumberFormat="true" applyFont="true" applyFill="true" applyBorder="true" applyAlignment="true">
      <alignment horizontal="center" vertical="center"/>
    </xf>
    <xf numFmtId="169" fontId="150" fillId="33" borderId="100" xfId="45238" applyNumberFormat="true" applyFont="true" applyFill="true" applyBorder="true" applyAlignment="true">
      <alignment horizontal="center" vertical="center"/>
    </xf>
    <xf numFmtId="169" fontId="150" fillId="33" borderId="102" xfId="45263" applyNumberFormat="true" applyFont="true" applyFill="true" applyBorder="true" applyAlignment="true">
      <alignment horizontal="center" vertical="center"/>
    </xf>
    <xf numFmtId="169" fontId="150" fillId="33" borderId="123" xfId="45264" applyNumberFormat="true" applyFont="true" applyFill="true" applyBorder="true" applyAlignment="true">
      <alignment horizontal="center" vertical="center"/>
    </xf>
    <xf numFmtId="169" fontId="150" fillId="33" borderId="124" xfId="45265" applyNumberFormat="true" applyFont="true" applyFill="true" applyBorder="true" applyAlignment="true">
      <alignment horizontal="center" vertical="center"/>
    </xf>
    <xf numFmtId="169" fontId="150" fillId="33" borderId="129" xfId="45264" applyNumberFormat="true" applyFont="true" applyFill="true" applyBorder="true" applyAlignment="true">
      <alignment horizontal="center" vertical="center"/>
    </xf>
    <xf numFmtId="169" fontId="150" fillId="33" borderId="106" xfId="45265" applyNumberFormat="true" applyFont="true" applyFill="true" applyBorder="true" applyAlignment="true">
      <alignment horizontal="center" vertical="center"/>
    </xf>
    <xf numFmtId="169" fontId="150" fillId="33" borderId="102" xfId="45264" applyNumberFormat="true" applyFont="true" applyFill="true" applyBorder="true" applyAlignment="true">
      <alignment horizontal="center" vertical="center"/>
    </xf>
    <xf numFmtId="169" fontId="150" fillId="33" borderId="100" xfId="45269" applyNumberFormat="true" applyFont="true" applyFill="true" applyBorder="true" applyAlignment="true">
      <alignment horizontal="center" vertical="center"/>
    </xf>
    <xf numFmtId="169" fontId="150" fillId="33" borderId="125" xfId="45270" applyNumberFormat="true" applyFont="true" applyFill="true" applyBorder="true" applyAlignment="true">
      <alignment horizontal="center" vertical="center"/>
    </xf>
    <xf numFmtId="169" fontId="150" fillId="33" borderId="126" xfId="45271" applyNumberFormat="true" applyFont="true" applyFill="true" applyBorder="true" applyAlignment="true">
      <alignment horizontal="center" vertical="center"/>
    </xf>
    <xf numFmtId="169" fontId="150" fillId="33" borderId="130" xfId="45270" applyNumberFormat="true" applyFont="true" applyFill="true" applyBorder="true" applyAlignment="true">
      <alignment horizontal="center" vertical="center"/>
    </xf>
    <xf numFmtId="169" fontId="150" fillId="33" borderId="107" xfId="45271" applyNumberFormat="true" applyFont="true" applyFill="true" applyBorder="true" applyAlignment="true">
      <alignment horizontal="center" vertical="center"/>
    </xf>
    <xf numFmtId="169" fontId="150" fillId="33" borderId="100" xfId="45270" applyNumberFormat="true" applyFont="true" applyFill="true" applyBorder="true" applyAlignment="true">
      <alignment horizontal="center" vertical="center"/>
    </xf>
    <xf numFmtId="169" fontId="150" fillId="33" borderId="100" xfId="45275" applyNumberFormat="true" applyFont="true" applyFill="true" applyBorder="true" applyAlignment="true">
      <alignment horizontal="center" vertical="center"/>
    </xf>
    <xf numFmtId="169" fontId="150" fillId="33" borderId="125" xfId="45276" applyNumberFormat="true" applyFont="true" applyFill="true" applyBorder="true" applyAlignment="true">
      <alignment horizontal="center" vertical="center"/>
    </xf>
    <xf numFmtId="169" fontId="150" fillId="33" borderId="126" xfId="45277" applyNumberFormat="true" applyFont="true" applyFill="true" applyBorder="true" applyAlignment="true">
      <alignment horizontal="center" vertical="center"/>
    </xf>
    <xf numFmtId="169" fontId="150" fillId="33" borderId="130" xfId="45276" applyNumberFormat="true" applyFont="true" applyFill="true" applyBorder="true" applyAlignment="true">
      <alignment horizontal="center" vertical="center"/>
    </xf>
    <xf numFmtId="169" fontId="150" fillId="33" borderId="107" xfId="45277" applyNumberFormat="true" applyFont="true" applyFill="true" applyBorder="true" applyAlignment="true">
      <alignment horizontal="center" vertical="center"/>
    </xf>
    <xf numFmtId="169" fontId="150" fillId="33" borderId="100" xfId="45276" applyNumberFormat="true" applyFont="true" applyFill="true" applyBorder="true" applyAlignment="true">
      <alignment horizontal="center" vertical="center"/>
    </xf>
    <xf numFmtId="169" fontId="150" fillId="33" borderId="102" xfId="45293" applyNumberFormat="true" applyFont="true" applyFill="true" applyBorder="true" applyAlignment="true">
      <alignment horizontal="center" vertical="center"/>
    </xf>
    <xf numFmtId="169" fontId="150" fillId="33" borderId="123" xfId="45294" applyNumberFormat="true" applyFont="true" applyFill="true" applyBorder="true" applyAlignment="true">
      <alignment horizontal="center" vertical="center"/>
    </xf>
    <xf numFmtId="169" fontId="150" fillId="33" borderId="124" xfId="45295" applyNumberFormat="true" applyFont="true" applyFill="true" applyBorder="true" applyAlignment="true">
      <alignment horizontal="center" vertical="center"/>
    </xf>
    <xf numFmtId="169" fontId="150" fillId="33" borderId="129" xfId="45294" applyNumberFormat="true" applyFont="true" applyFill="true" applyBorder="true" applyAlignment="true">
      <alignment horizontal="center" vertical="center"/>
    </xf>
    <xf numFmtId="169" fontId="150" fillId="33" borderId="106" xfId="45295" applyNumberFormat="true" applyFont="true" applyFill="true" applyBorder="true" applyAlignment="true">
      <alignment horizontal="center" vertical="center"/>
    </xf>
    <xf numFmtId="169" fontId="150" fillId="33" borderId="102" xfId="45294" applyNumberFormat="true" applyFont="true" applyFill="true" applyBorder="true" applyAlignment="true">
      <alignment horizontal="center" vertical="center"/>
    </xf>
    <xf numFmtId="169" fontId="150" fillId="33" borderId="100" xfId="45299" applyNumberFormat="true" applyFont="true" applyFill="true" applyBorder="true" applyAlignment="true">
      <alignment horizontal="center" vertical="center"/>
    </xf>
    <xf numFmtId="169" fontId="150" fillId="33" borderId="125" xfId="45300" applyNumberFormat="true" applyFont="true" applyFill="true" applyBorder="true" applyAlignment="true">
      <alignment horizontal="center" vertical="center"/>
    </xf>
    <xf numFmtId="169" fontId="150" fillId="33" borderId="126" xfId="45301" applyNumberFormat="true" applyFont="true" applyFill="true" applyBorder="true" applyAlignment="true">
      <alignment horizontal="center" vertical="center"/>
    </xf>
    <xf numFmtId="169" fontId="150" fillId="33" borderId="130" xfId="45300" applyNumberFormat="true" applyFont="true" applyFill="true" applyBorder="true" applyAlignment="true">
      <alignment horizontal="center" vertical="center"/>
    </xf>
    <xf numFmtId="169" fontId="150" fillId="33" borderId="107" xfId="45301" applyNumberFormat="true" applyFont="true" applyFill="true" applyBorder="true" applyAlignment="true">
      <alignment horizontal="center" vertical="center"/>
    </xf>
    <xf numFmtId="169" fontId="150" fillId="33" borderId="100" xfId="45300" applyNumberFormat="true" applyFont="true" applyFill="true" applyBorder="true" applyAlignment="true">
      <alignment horizontal="center" vertical="center"/>
    </xf>
    <xf numFmtId="169" fontId="150" fillId="33" borderId="105" xfId="45305" applyNumberFormat="true" applyFont="true" applyFill="true" applyBorder="true" applyAlignment="true">
      <alignment horizontal="center" vertical="center"/>
    </xf>
    <xf numFmtId="169" fontId="150" fillId="33" borderId="127" xfId="45306" applyNumberFormat="true" applyFont="true" applyFill="true" applyBorder="true" applyAlignment="true">
      <alignment horizontal="center" vertical="center"/>
    </xf>
    <xf numFmtId="169" fontId="150" fillId="33" borderId="128" xfId="45307" applyNumberFormat="true" applyFont="true" applyFill="true" applyBorder="true" applyAlignment="true">
      <alignment horizontal="center" vertical="center"/>
    </xf>
    <xf numFmtId="169" fontId="150" fillId="33" borderId="131" xfId="45306" applyNumberFormat="true" applyFont="true" applyFill="true" applyBorder="true" applyAlignment="true">
      <alignment horizontal="center" vertical="center"/>
    </xf>
    <xf numFmtId="169" fontId="150" fillId="33" borderId="108" xfId="45307" applyNumberFormat="true" applyFont="true" applyFill="true" applyBorder="true" applyAlignment="true">
      <alignment horizontal="center" vertical="center"/>
    </xf>
    <xf numFmtId="169" fontId="150" fillId="33" borderId="105" xfId="45306" applyNumberFormat="true" applyFont="true" applyFill="true" applyBorder="true" applyAlignment="true">
      <alignment horizontal="center" vertical="center"/>
    </xf>
    <xf numFmtId="170" fontId="178" fillId="27" borderId="112" xfId="19344" applyNumberFormat="true" applyFont="true" applyFill="true" applyBorder="true" applyAlignment="true">
      <alignment horizontal="center" vertical="center"/>
    </xf>
    <xf numFmtId="170" fontId="178" fillId="27" borderId="115" xfId="19344" applyNumberFormat="true" applyFont="true" applyFill="true" applyBorder="true" applyAlignment="true">
      <alignment horizontal="center" vertical="center"/>
    </xf>
    <xf numFmtId="169" fontId="150" fillId="33" borderId="102" xfId="45323" applyNumberFormat="true" applyFont="true" applyFill="true" applyBorder="true" applyAlignment="true">
      <alignment horizontal="center" vertical="center"/>
    </xf>
    <xf numFmtId="169" fontId="150" fillId="33" borderId="123" xfId="45324" applyNumberFormat="true" applyFont="true" applyFill="true" applyBorder="true" applyAlignment="true">
      <alignment horizontal="center" vertical="center"/>
    </xf>
    <xf numFmtId="169" fontId="150" fillId="33" borderId="124" xfId="45325" applyNumberFormat="true" applyFont="true" applyFill="true" applyBorder="true" applyAlignment="true">
      <alignment horizontal="center" vertical="center"/>
    </xf>
    <xf numFmtId="169" fontId="150" fillId="33" borderId="129" xfId="45324" applyNumberFormat="true" applyFont="true" applyFill="true" applyBorder="true" applyAlignment="true">
      <alignment horizontal="center" vertical="center"/>
    </xf>
    <xf numFmtId="169" fontId="150" fillId="33" borderId="106" xfId="45325" applyNumberFormat="true" applyFont="true" applyFill="true" applyBorder="true" applyAlignment="true">
      <alignment horizontal="center" vertical="center"/>
    </xf>
    <xf numFmtId="169" fontId="150" fillId="33" borderId="102" xfId="45324" applyNumberFormat="true" applyFont="true" applyFill="true" applyBorder="true" applyAlignment="true">
      <alignment horizontal="center" vertical="center"/>
    </xf>
    <xf numFmtId="169" fontId="150" fillId="33" borderId="100" xfId="45329" applyNumberFormat="true" applyFont="true" applyFill="true" applyBorder="true" applyAlignment="true">
      <alignment horizontal="center" vertical="center"/>
    </xf>
    <xf numFmtId="169" fontId="150" fillId="33" borderId="125" xfId="45330" applyNumberFormat="true" applyFont="true" applyFill="true" applyBorder="true" applyAlignment="true">
      <alignment horizontal="center" vertical="center"/>
    </xf>
    <xf numFmtId="169" fontId="150" fillId="33" borderId="126" xfId="45331" applyNumberFormat="true" applyFont="true" applyFill="true" applyBorder="true" applyAlignment="true">
      <alignment horizontal="center" vertical="center"/>
    </xf>
    <xf numFmtId="169" fontId="150" fillId="33" borderId="130" xfId="45330" applyNumberFormat="true" applyFont="true" applyFill="true" applyBorder="true" applyAlignment="true">
      <alignment horizontal="center" vertical="center"/>
    </xf>
    <xf numFmtId="169" fontId="150" fillId="33" borderId="107" xfId="45331" applyNumberFormat="true" applyFont="true" applyFill="true" applyBorder="true" applyAlignment="true">
      <alignment horizontal="center" vertical="center"/>
    </xf>
    <xf numFmtId="169" fontId="150" fillId="33" borderId="100" xfId="45330" applyNumberFormat="true" applyFont="true" applyFill="true" applyBorder="true" applyAlignment="true">
      <alignment horizontal="center" vertical="center"/>
    </xf>
    <xf numFmtId="168" fontId="150" fillId="33" borderId="100"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7" xfId="19395" applyNumberFormat="true" applyFont="true" applyFill="true" applyBorder="true" applyAlignment="true">
      <alignment horizontal="center" vertical="center" wrapText="true"/>
    </xf>
    <xf numFmtId="168" fontId="150" fillId="33" borderId="100" xfId="19394" applyNumberFormat="true" applyFont="true" applyFill="true" applyBorder="true" applyAlignment="true">
      <alignment horizontal="center" vertical="center" wrapText="true"/>
    </xf>
    <xf numFmtId="168" fontId="150" fillId="33" borderId="125" xfId="19396" applyNumberFormat="true" applyFont="true" applyFill="true" applyBorder="true" applyAlignment="true">
      <alignment horizontal="center" vertical="center" wrapText="true"/>
    </xf>
    <xf numFmtId="168" fontId="150" fillId="33" borderId="100" xfId="45339" applyNumberFormat="true" applyFont="true" applyFill="true" applyBorder="true" applyAlignment="true">
      <alignment horizontal="center" vertical="center"/>
    </xf>
    <xf numFmtId="168" fontId="150" fillId="33" borderId="125" xfId="45340" applyNumberFormat="true" applyFont="true" applyFill="true" applyBorder="true" applyAlignment="true">
      <alignment horizontal="center" vertical="center"/>
    </xf>
    <xf numFmtId="168" fontId="150" fillId="33" borderId="126" xfId="45341" applyNumberFormat="true" applyFont="true" applyFill="true" applyBorder="true" applyAlignment="true">
      <alignment horizontal="center" vertical="center"/>
    </xf>
    <xf numFmtId="168" fontId="150" fillId="33" borderId="130" xfId="45340" applyNumberFormat="true" applyFont="true" applyFill="true" applyBorder="true" applyAlignment="true">
      <alignment horizontal="center" vertical="center"/>
    </xf>
    <xf numFmtId="168" fontId="150" fillId="33" borderId="107" xfId="45341" applyNumberFormat="true" applyFont="true" applyFill="true" applyBorder="true" applyAlignment="true">
      <alignment horizontal="center" vertical="center"/>
    </xf>
    <xf numFmtId="168" fontId="150" fillId="33" borderId="100" xfId="45340" applyNumberFormat="true" applyFont="true" applyFill="true" applyBorder="true" applyAlignment="true">
      <alignment horizontal="center" vertical="center"/>
    </xf>
    <xf numFmtId="168" fontId="150" fillId="33" borderId="100" xfId="45343" applyNumberFormat="true" applyFont="true" applyFill="true" applyBorder="true" applyAlignment="true">
      <alignment horizontal="center" vertical="center"/>
    </xf>
    <xf numFmtId="168" fontId="150" fillId="33" borderId="125" xfId="45344" applyNumberFormat="true" applyFont="true" applyFill="true" applyBorder="true" applyAlignment="true">
      <alignment horizontal="center" vertical="center"/>
    </xf>
    <xf numFmtId="168" fontId="150" fillId="33" borderId="126" xfId="45345" applyNumberFormat="true" applyFont="true" applyFill="true" applyBorder="true" applyAlignment="true">
      <alignment horizontal="center" vertical="center"/>
    </xf>
    <xf numFmtId="168" fontId="150" fillId="33" borderId="130" xfId="45344" applyNumberFormat="true" applyFont="true" applyFill="true" applyBorder="true" applyAlignment="true">
      <alignment horizontal="center" vertical="center"/>
    </xf>
    <xf numFmtId="168" fontId="150" fillId="33" borderId="107" xfId="45345" applyNumberFormat="true" applyFont="true" applyFill="true" applyBorder="true" applyAlignment="true">
      <alignment horizontal="center" vertical="center"/>
    </xf>
    <xf numFmtId="168" fontId="150" fillId="33" borderId="100" xfId="45344" applyNumberFormat="true" applyFont="true" applyFill="true" applyBorder="true" applyAlignment="true">
      <alignment horizontal="center" vertical="center"/>
    </xf>
    <xf numFmtId="168" fontId="150" fillId="33" borderId="100" xfId="45347" applyNumberFormat="true" applyFont="true" applyFill="true" applyBorder="true" applyAlignment="true">
      <alignment horizontal="center" vertical="center"/>
    </xf>
    <xf numFmtId="168" fontId="150" fillId="33" borderId="125" xfId="45348" applyNumberFormat="true" applyFont="true" applyFill="true" applyBorder="true" applyAlignment="true">
      <alignment horizontal="center" vertical="center"/>
    </xf>
    <xf numFmtId="168" fontId="150" fillId="33" borderId="126" xfId="45349" applyNumberFormat="true" applyFont="true" applyFill="true" applyBorder="true" applyAlignment="true">
      <alignment horizontal="center" vertical="center"/>
    </xf>
    <xf numFmtId="168" fontId="150" fillId="33" borderId="130" xfId="45348" applyNumberFormat="true" applyFont="true" applyFill="true" applyBorder="true" applyAlignment="true">
      <alignment horizontal="center" vertical="center"/>
    </xf>
    <xf numFmtId="168" fontId="150" fillId="33" borderId="107" xfId="45349" applyNumberFormat="true" applyFont="true" applyFill="true" applyBorder="true" applyAlignment="true">
      <alignment horizontal="center" vertical="center"/>
    </xf>
    <xf numFmtId="168" fontId="150" fillId="33" borderId="100" xfId="45348" applyNumberFormat="true" applyFont="true" applyFill="true" applyBorder="true" applyAlignment="true">
      <alignment horizontal="center" vertical="center"/>
    </xf>
    <xf numFmtId="169" fontId="150" fillId="33" borderId="105" xfId="45329" applyNumberFormat="true" applyFont="true" applyFill="true" applyBorder="true" applyAlignment="true">
      <alignment horizontal="center" vertical="center"/>
    </xf>
    <xf numFmtId="169" fontId="150" fillId="33" borderId="127" xfId="45330" applyNumberFormat="true" applyFont="true" applyFill="true" applyBorder="true" applyAlignment="true">
      <alignment horizontal="center" vertical="center"/>
    </xf>
    <xf numFmtId="169" fontId="150" fillId="33" borderId="128" xfId="45331" applyNumberFormat="true" applyFont="true" applyFill="true" applyBorder="true" applyAlignment="true">
      <alignment horizontal="center" vertical="center"/>
    </xf>
    <xf numFmtId="169" fontId="150" fillId="33" borderId="131" xfId="45330" applyNumberFormat="true" applyFont="true" applyFill="true" applyBorder="true" applyAlignment="true">
      <alignment horizontal="center" vertical="center"/>
    </xf>
    <xf numFmtId="169" fontId="150" fillId="33" borderId="108" xfId="45331" applyNumberFormat="true" applyFont="true" applyFill="true" applyBorder="true" applyAlignment="true">
      <alignment horizontal="center" vertical="center"/>
    </xf>
    <xf numFmtId="169" fontId="150" fillId="33" borderId="105" xfId="45330" applyNumberFormat="true" applyFont="true" applyFill="true" applyBorder="true" applyAlignment="true">
      <alignment horizontal="center" vertical="center"/>
    </xf>
    <xf numFmtId="169" fontId="150" fillId="33" borderId="100" xfId="33483" applyNumberFormat="true" applyFont="true" applyFill="true" applyBorder="true" applyAlignment="true">
      <alignment horizontal="center" vertical="center"/>
    </xf>
    <xf numFmtId="169" fontId="150" fillId="33" borderId="125" xfId="33483" applyNumberFormat="true" applyFont="true" applyFill="true" applyBorder="true" applyAlignment="true">
      <alignment horizontal="center" vertical="center"/>
    </xf>
    <xf numFmtId="169" fontId="150" fillId="33" borderId="126" xfId="33483" applyNumberFormat="true" applyFont="true" applyFill="true" applyBorder="true" applyAlignment="true">
      <alignment horizontal="center" vertical="center"/>
    </xf>
    <xf numFmtId="169" fontId="150" fillId="33" borderId="130" xfId="33483" applyNumberFormat="true" applyFont="true" applyFill="true" applyBorder="true" applyAlignment="true">
      <alignment horizontal="center" vertical="center"/>
    </xf>
    <xf numFmtId="169" fontId="150" fillId="33" borderId="107" xfId="33483" applyNumberFormat="true" applyFont="true" applyFill="true" applyBorder="true" applyAlignment="true">
      <alignment horizontal="center" vertical="center"/>
    </xf>
    <xf numFmtId="169" fontId="150" fillId="33" borderId="100" xfId="33486" applyNumberFormat="true" applyFont="true" applyFill="true" applyBorder="true" applyAlignment="true">
      <alignment horizontal="center" vertical="center"/>
    </xf>
    <xf numFmtId="169" fontId="150" fillId="33" borderId="125" xfId="33486" applyNumberFormat="true" applyFont="true" applyFill="true" applyBorder="true" applyAlignment="true">
      <alignment horizontal="center" vertical="center"/>
    </xf>
    <xf numFmtId="169" fontId="150" fillId="33" borderId="126" xfId="33486" applyNumberFormat="true" applyFont="true" applyFill="true" applyBorder="true" applyAlignment="true">
      <alignment horizontal="center" vertical="center"/>
    </xf>
    <xf numFmtId="169" fontId="150" fillId="33" borderId="130" xfId="33486" applyNumberFormat="true" applyFont="true" applyFill="true" applyBorder="true" applyAlignment="true">
      <alignment horizontal="center" vertical="center"/>
    </xf>
    <xf numFmtId="169" fontId="150" fillId="33" borderId="107" xfId="33486" applyNumberFormat="true" applyFont="true" applyFill="true" applyBorder="true" applyAlignment="true">
      <alignment horizontal="center" vertical="center"/>
    </xf>
    <xf numFmtId="169" fontId="150" fillId="33" borderId="100" xfId="19424" applyNumberFormat="true" applyFont="true" applyFill="true" applyBorder="true" applyAlignment="true">
      <alignment horizontal="center" vertical="center" wrapText="true"/>
    </xf>
    <xf numFmtId="169" fontId="150" fillId="33" borderId="125" xfId="19425" applyNumberFormat="true" applyFont="true" applyFill="true" applyBorder="true" applyAlignment="true">
      <alignment horizontal="center" vertical="center" wrapText="true"/>
    </xf>
    <xf numFmtId="169" fontId="150" fillId="33" borderId="126" xfId="19426" applyNumberFormat="true" applyFont="true" applyFill="true" applyBorder="true" applyAlignment="true">
      <alignment horizontal="center" vertical="center" wrapText="true"/>
    </xf>
    <xf numFmtId="169" fontId="150" fillId="33" borderId="130"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25" xfId="19427" applyNumberFormat="true" applyFont="true" applyFill="true" applyBorder="true" applyAlignment="true">
      <alignment horizontal="center" vertical="center" wrapText="true"/>
    </xf>
    <xf numFmtId="169" fontId="150" fillId="33" borderId="100" xfId="33480" applyNumberFormat="true" applyFont="true" applyFill="true" applyBorder="true" applyAlignment="true">
      <alignment horizontal="center" vertical="center"/>
    </xf>
    <xf numFmtId="169" fontId="150" fillId="33" borderId="125" xfId="33480" applyNumberFormat="true" applyFont="true" applyFill="true" applyBorder="true" applyAlignment="true">
      <alignment horizontal="center" vertical="center"/>
    </xf>
    <xf numFmtId="169" fontId="150" fillId="33" borderId="126" xfId="33480" applyNumberFormat="true" applyFont="true" applyFill="true" applyBorder="true" applyAlignment="true">
      <alignment horizontal="center" vertical="center"/>
    </xf>
    <xf numFmtId="169" fontId="150" fillId="33" borderId="130" xfId="33480" applyNumberFormat="true" applyFont="true" applyFill="true" applyBorder="true" applyAlignment="true">
      <alignment horizontal="center" vertical="center"/>
    </xf>
    <xf numFmtId="169" fontId="150" fillId="33" borderId="107" xfId="33480"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5" xfId="19431" applyNumberFormat="true" applyFont="true" applyFill="true" applyBorder="true" applyAlignment="true">
      <alignment horizontal="center" vertical="center" wrapText="true"/>
    </xf>
    <xf numFmtId="168" fontId="150" fillId="33" borderId="126" xfId="19432" applyNumberFormat="true" applyFont="true" applyFill="true" applyBorder="true" applyAlignment="true">
      <alignment horizontal="center" vertical="center" wrapText="true"/>
    </xf>
    <xf numFmtId="168" fontId="150" fillId="33" borderId="130"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25" xfId="19433"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5" xfId="19435" applyNumberFormat="true" applyFont="true" applyFill="true" applyBorder="true" applyAlignment="true">
      <alignment horizontal="center" vertical="center" wrapText="true"/>
    </xf>
    <xf numFmtId="168" fontId="150" fillId="33" borderId="126" xfId="19436" applyNumberFormat="true" applyFont="true" applyFill="true" applyBorder="true" applyAlignment="true">
      <alignment horizontal="center" vertical="center" wrapText="true"/>
    </xf>
    <xf numFmtId="168" fontId="150" fillId="33" borderId="130"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25" xfId="19437"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5" xfId="19439" applyNumberFormat="true" applyFont="true" applyFill="true" applyBorder="true" applyAlignment="true">
      <alignment horizontal="center" vertical="center" wrapText="true"/>
    </xf>
    <xf numFmtId="168" fontId="150" fillId="33" borderId="126" xfId="19440" applyNumberFormat="true" applyFont="true" applyFill="true" applyBorder="true" applyAlignment="true">
      <alignment horizontal="center" vertical="center" wrapText="true"/>
    </xf>
    <xf numFmtId="168" fontId="150" fillId="33" borderId="130"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168" fontId="150" fillId="33" borderId="125" xfId="19441" applyNumberFormat="true" applyFont="true" applyFill="true" applyBorder="true" applyAlignment="true">
      <alignment horizontal="center" vertical="center" wrapText="true"/>
    </xf>
    <xf numFmtId="0" fontId="151" fillId="26" borderId="106" xfId="45206" applyFont="true" applyFill="true" applyBorder="true" applyAlignment="true">
      <alignment horizontal="left" vertical="center"/>
    </xf>
    <xf numFmtId="0" fontId="151" fillId="26" borderId="107" xfId="45212" applyFont="true" applyFill="true" applyBorder="true" applyAlignment="true">
      <alignment horizontal="left" vertical="center"/>
    </xf>
    <xf numFmtId="0" fontId="151" fillId="26" borderId="108" xfId="45218" applyFont="true" applyFill="true" applyBorder="true" applyAlignment="true">
      <alignment horizontal="left" vertical="center"/>
    </xf>
    <xf numFmtId="0" fontId="151" fillId="26" borderId="106" xfId="45242" applyFont="true" applyFill="true" applyBorder="true" applyAlignment="true">
      <alignment horizontal="left" vertical="center"/>
    </xf>
    <xf numFmtId="0" fontId="151" fillId="26" borderId="107" xfId="45242" applyFont="true" applyFill="true" applyBorder="true" applyAlignment="true">
      <alignment horizontal="left" vertical="center"/>
    </xf>
    <xf numFmtId="0" fontId="151" fillId="26" borderId="106" xfId="45262" applyFont="true" applyFill="true" applyBorder="true" applyAlignment="true">
      <alignment horizontal="left" vertical="center"/>
    </xf>
    <xf numFmtId="0" fontId="151" fillId="26" borderId="107" xfId="45268" applyFont="true" applyFill="true" applyBorder="true" applyAlignment="true">
      <alignment horizontal="left" vertical="center"/>
    </xf>
    <xf numFmtId="0" fontId="151" fillId="0" borderId="107" xfId="45268" applyFont="true" applyFill="true" applyBorder="true" applyAlignment="true">
      <alignment horizontal="left" vertical="center"/>
    </xf>
    <xf numFmtId="0" fontId="151" fillId="0" borderId="107" xfId="45274" applyFont="true" applyFill="true" applyBorder="true" applyAlignment="true">
      <alignment horizontal="left" vertical="center"/>
    </xf>
    <xf numFmtId="0" fontId="151" fillId="26" borderId="106" xfId="45292" applyFont="true" applyFill="true" applyBorder="true" applyAlignment="true">
      <alignment horizontal="left" vertical="center"/>
    </xf>
    <xf numFmtId="0" fontId="151" fillId="26" borderId="107" xfId="45298" applyFont="true" applyFill="true" applyBorder="true" applyAlignment="true">
      <alignment horizontal="left" vertical="center"/>
    </xf>
    <xf numFmtId="0" fontId="151" fillId="26" borderId="108" xfId="45304" applyFont="true" applyFill="true" applyBorder="true" applyAlignment="true">
      <alignment horizontal="left" vertical="center"/>
    </xf>
    <xf numFmtId="0" fontId="151" fillId="26" borderId="106" xfId="45322" applyFont="true" applyFill="true" applyBorder="true" applyAlignment="true">
      <alignment horizontal="left" vertical="center"/>
    </xf>
    <xf numFmtId="0" fontId="151" fillId="26" borderId="107" xfId="45328" applyFont="true" applyFill="true" applyBorder="true" applyAlignment="true">
      <alignment horizontal="left" vertical="center"/>
    </xf>
    <xf numFmtId="0" fontId="151" fillId="26" borderId="106" xfId="45328" applyFont="true" applyFill="true" applyBorder="true" applyAlignment="true">
      <alignment horizontal="left" vertical="center"/>
    </xf>
    <xf numFmtId="0" fontId="151" fillId="26" borderId="108" xfId="45328" applyFont="true" applyFill="true" applyBorder="true" applyAlignment="true">
      <alignment horizontal="left" vertical="center"/>
    </xf>
    <xf numFmtId="0" fontId="24" fillId="3" borderId="134" xfId="19344" applyBorder="true" applyAlignment="true">
      <alignment vertical="center"/>
    </xf>
    <xf numFmtId="0" fontId="24" fillId="3" borderId="107" xfId="19344" applyBorder="true" applyAlignment="true">
      <alignment vertical="center"/>
    </xf>
    <xf numFmtId="0" fontId="151" fillId="0" borderId="107" xfId="45310" applyFont="true" applyFill="true" applyBorder="true" applyAlignment="true">
      <alignment horizontal="left" vertical="center"/>
    </xf>
    <xf numFmtId="0" fontId="151" fillId="0" borderId="107" xfId="45316" applyFont="true" applyFill="true" applyBorder="true" applyAlignment="true">
      <alignment horizontal="left" vertical="center"/>
    </xf>
    <xf numFmtId="0" fontId="151" fillId="0" borderId="107" xfId="45322" applyFont="true" applyFill="true" applyBorder="true" applyAlignment="true">
      <alignment horizontal="left" vertical="center"/>
    </xf>
    <xf numFmtId="0" fontId="151" fillId="0" borderId="107" xfId="45328" applyFont="true" applyFill="true" applyBorder="true" applyAlignment="true">
      <alignment horizontal="left" vertical="center"/>
    </xf>
    <xf numFmtId="0" fontId="151" fillId="0" borderId="107" xfId="45334" applyFont="true" applyFill="true" applyBorder="true" applyAlignment="true">
      <alignment horizontal="left" vertical="center"/>
    </xf>
    <xf numFmtId="0" fontId="151" fillId="0" borderId="108" xfId="45328" applyFont="true" applyFill="true" applyBorder="true" applyAlignment="true">
      <alignment horizontal="left" vertical="center"/>
    </xf>
    <xf numFmtId="0" fontId="151" fillId="26" borderId="106" xfId="45364" applyFont="true" applyFill="true" applyBorder="true" applyAlignment="true">
      <alignment horizontal="left" vertical="center"/>
    </xf>
    <xf numFmtId="0" fontId="151" fillId="26" borderId="107" xfId="45366" applyFont="true" applyFill="true" applyBorder="true" applyAlignment="true">
      <alignment horizontal="left" vertical="center"/>
    </xf>
    <xf numFmtId="0" fontId="151" fillId="26" borderId="108" xfId="45368" applyFont="true" applyFill="true" applyBorder="true" applyAlignment="true">
      <alignment horizontal="left" vertical="center"/>
    </xf>
    <xf numFmtId="0" fontId="151" fillId="0" borderId="107" xfId="45352" applyFont="true" applyFill="true" applyBorder="true" applyAlignment="true">
      <alignment horizontal="left" vertical="center"/>
    </xf>
    <xf numFmtId="0" fontId="151" fillId="0" borderId="107" xfId="45358" applyFont="true" applyFill="true" applyBorder="true" applyAlignment="true">
      <alignment horizontal="left" vertical="center"/>
    </xf>
    <xf numFmtId="0" fontId="151" fillId="0" borderId="107" xfId="45364" applyFont="true" applyFill="true" applyBorder="true" applyAlignment="true">
      <alignment horizontal="left" vertical="center"/>
    </xf>
    <xf numFmtId="0" fontId="151" fillId="0" borderId="107" xfId="45366" applyFont="true" applyFill="true" applyBorder="true" applyAlignment="true">
      <alignment horizontal="left" vertical="center"/>
    </xf>
    <xf numFmtId="0" fontId="151" fillId="0" borderId="107" xfId="45368" applyFont="true" applyFill="true" applyBorder="true" applyAlignment="true">
      <alignment horizontal="left" vertical="center"/>
    </xf>
    <xf numFmtId="169" fontId="181" fillId="33" borderId="100" xfId="33366" applyNumberFormat="true" applyFont="true" applyFill="true" applyBorder="true" applyAlignment="true">
      <alignment horizontal="center" vertical="center"/>
    </xf>
    <xf numFmtId="169" fontId="181" fillId="33" borderId="102" xfId="33480" applyNumberFormat="true" applyFont="true" applyFill="true" applyBorder="true" applyAlignment="true">
      <alignment horizontal="center" vertical="center"/>
    </xf>
    <xf numFmtId="169" fontId="181" fillId="33" borderId="100" xfId="33483" applyNumberFormat="true" applyFont="true" applyFill="true" applyBorder="true" applyAlignment="true">
      <alignment horizontal="center" vertical="center"/>
    </xf>
    <xf numFmtId="169" fontId="181" fillId="33" borderId="100" xfId="33486"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3" xfId="33480" applyNumberFormat="true" applyFont="true" applyFill="true" applyBorder="true" applyAlignment="true">
      <alignment horizontal="center" vertical="center"/>
    </xf>
    <xf numFmtId="169" fontId="181" fillId="33" borderId="125" xfId="33483" applyNumberFormat="true" applyFont="true" applyFill="true" applyBorder="true" applyAlignment="true">
      <alignment horizontal="center" vertical="center"/>
    </xf>
    <xf numFmtId="169" fontId="181" fillId="33" borderId="125" xfId="33486" applyNumberFormat="true" applyFont="true" applyFill="true" applyBorder="true" applyAlignment="true">
      <alignment horizontal="center" vertical="center"/>
    </xf>
    <xf numFmtId="169" fontId="181" fillId="33" borderId="126" xfId="33366" applyNumberFormat="true" applyFont="true" applyFill="true" applyBorder="true" applyAlignment="true">
      <alignment horizontal="center" vertical="center"/>
    </xf>
    <xf numFmtId="169" fontId="181" fillId="33" borderId="124" xfId="33480" applyNumberFormat="true" applyFont="true" applyFill="true" applyBorder="true" applyAlignment="true">
      <alignment horizontal="center" vertical="center"/>
    </xf>
    <xf numFmtId="169" fontId="181" fillId="33" borderId="126" xfId="33483" applyNumberFormat="true" applyFont="true" applyFill="true" applyBorder="true" applyAlignment="true">
      <alignment horizontal="center" vertical="center"/>
    </xf>
    <xf numFmtId="169" fontId="181" fillId="33" borderId="126" xfId="33486" applyNumberFormat="true" applyFont="true" applyFill="true" applyBorder="true" applyAlignment="true">
      <alignment horizontal="center" vertical="center"/>
    </xf>
    <xf numFmtId="169" fontId="181" fillId="33" borderId="130" xfId="33366" applyNumberFormat="true" applyFont="true" applyFill="true" applyBorder="true" applyAlignment="true">
      <alignment horizontal="center" vertical="center"/>
    </xf>
    <xf numFmtId="169" fontId="181" fillId="33" borderId="129" xfId="33480" applyNumberFormat="true" applyFont="true" applyFill="true" applyBorder="true" applyAlignment="true">
      <alignment horizontal="center" vertical="center"/>
    </xf>
    <xf numFmtId="169" fontId="181" fillId="33" borderId="130" xfId="33483" applyNumberFormat="true" applyFont="true" applyFill="true" applyBorder="true" applyAlignment="true">
      <alignment horizontal="center" vertical="center"/>
    </xf>
    <xf numFmtId="169" fontId="181" fillId="33" borderId="130" xfId="33486" applyNumberFormat="true" applyFont="true" applyFill="true" applyBorder="true" applyAlignment="true">
      <alignment horizontal="center" vertical="center"/>
    </xf>
    <xf numFmtId="169" fontId="181" fillId="33" borderId="107" xfId="33366" applyNumberFormat="true" applyFont="true" applyFill="true" applyBorder="true" applyAlignment="true">
      <alignment horizontal="center" vertical="center"/>
    </xf>
    <xf numFmtId="169" fontId="181" fillId="33" borderId="106" xfId="33480" applyNumberFormat="true" applyFont="true" applyFill="true" applyBorder="true" applyAlignment="true">
      <alignment horizontal="center" vertical="center"/>
    </xf>
    <xf numFmtId="169" fontId="181" fillId="33" borderId="107" xfId="33483" applyNumberFormat="true" applyFont="true" applyFill="true" applyBorder="true" applyAlignment="true">
      <alignment horizontal="center" vertical="center"/>
    </xf>
    <xf numFmtId="169" fontId="181" fillId="33" borderId="107" xfId="33486" applyNumberFormat="true" applyFont="true" applyFill="true" applyBorder="true" applyAlignment="true">
      <alignment horizontal="center" vertical="center"/>
    </xf>
    <xf numFmtId="0" fontId="151" fillId="3" borderId="52" xfId="45472" applyFont="true" applyBorder="true" applyAlignment="true">
      <alignment horizontal="center" vertical="center" wrapText="true"/>
    </xf>
    <xf numFmtId="0" fontId="151" fillId="3" borderId="53" xfId="45473" applyFont="true" applyBorder="true" applyAlignment="true">
      <alignment horizontal="center" vertical="center" wrapText="true"/>
    </xf>
    <xf numFmtId="0" fontId="151" fillId="3" borderId="53" xfId="45474" applyFont="true" applyBorder="true" applyAlignment="true">
      <alignment horizontal="center" vertical="center" wrapText="true"/>
    </xf>
    <xf numFmtId="0" fontId="151" fillId="3" borderId="52" xfId="45502" applyFont="true" applyBorder="true" applyAlignment="true">
      <alignment horizontal="center" vertical="center" wrapText="true"/>
    </xf>
    <xf numFmtId="0" fontId="151" fillId="3" borderId="53" xfId="45503" applyFont="true" applyBorder="true" applyAlignment="true">
      <alignment horizontal="center" vertical="center" wrapText="true"/>
    </xf>
    <xf numFmtId="0" fontId="151" fillId="3" borderId="53" xfId="45504" applyFont="true" applyBorder="true" applyAlignment="true">
      <alignment horizontal="center" vertical="center" wrapText="true"/>
    </xf>
    <xf numFmtId="0" fontId="151" fillId="3" borderId="52" xfId="45528" applyFont="true" applyBorder="true" applyAlignment="true">
      <alignment horizontal="center" vertical="center" wrapText="true"/>
    </xf>
    <xf numFmtId="0" fontId="151" fillId="3" borderId="53" xfId="45529" applyFont="true" applyBorder="true" applyAlignment="true">
      <alignment horizontal="center" vertical="center" wrapText="true"/>
    </xf>
    <xf numFmtId="0" fontId="151" fillId="3" borderId="53" xfId="45530" applyFont="true" applyBorder="true" applyAlignment="true">
      <alignment horizontal="center" vertical="center" wrapText="true"/>
    </xf>
    <xf numFmtId="0" fontId="151" fillId="3" borderId="52" xfId="45558" applyFont="true" applyBorder="true" applyAlignment="true">
      <alignment horizontal="center" vertical="center" wrapText="true"/>
    </xf>
    <xf numFmtId="0" fontId="151" fillId="3" borderId="53" xfId="45559" applyFont="true" applyBorder="true" applyAlignment="true">
      <alignment horizontal="center" vertical="center" wrapText="true"/>
    </xf>
    <xf numFmtId="0" fontId="151" fillId="3" borderId="53" xfId="45560" applyFont="true" applyBorder="true" applyAlignment="true">
      <alignment horizontal="center" vertical="center" wrapText="true"/>
    </xf>
    <xf numFmtId="0" fontId="151" fillId="3" borderId="52" xfId="45588" applyFont="true" applyBorder="true" applyAlignment="true">
      <alignment horizontal="center" vertical="center" wrapText="true"/>
    </xf>
    <xf numFmtId="0" fontId="151" fillId="3" borderId="53" xfId="45589" applyFont="true" applyBorder="true" applyAlignment="true">
      <alignment horizontal="center" vertical="center" wrapText="true"/>
    </xf>
    <xf numFmtId="0" fontId="151" fillId="3" borderId="53" xfId="45590" applyFont="true" applyBorder="true" applyAlignment="true">
      <alignment horizontal="center" vertical="center" wrapText="true"/>
    </xf>
    <xf numFmtId="0" fontId="151" fillId="3" borderId="52" xfId="45630" applyFont="true" applyBorder="true" applyAlignment="true">
      <alignment horizontal="center" vertical="center" wrapText="true"/>
    </xf>
    <xf numFmtId="0" fontId="151" fillId="3" borderId="53" xfId="45631" applyFont="true" applyBorder="true" applyAlignment="true">
      <alignment horizontal="center" vertical="center" wrapText="true"/>
    </xf>
    <xf numFmtId="0" fontId="151" fillId="3" borderId="53" xfId="45632" applyFont="true" applyBorder="true" applyAlignment="true">
      <alignment horizontal="center" vertical="center" wrapText="true"/>
    </xf>
    <xf numFmtId="0" fontId="151" fillId="33" borderId="100" xfId="45581" applyFont="true" applyFill="true" applyBorder="true" applyAlignment="true">
      <alignment horizontal="center" vertical="center" wrapText="true"/>
    </xf>
    <xf numFmtId="0" fontId="151" fillId="33" borderId="125" xfId="45582" applyFont="true" applyFill="true" applyBorder="true" applyAlignment="true">
      <alignment horizontal="center" vertical="center" wrapText="true"/>
    </xf>
    <xf numFmtId="0" fontId="151" fillId="33" borderId="100" xfId="45587" applyFont="true" applyFill="true" applyBorder="true" applyAlignment="true">
      <alignment horizontal="center" vertical="center" wrapText="true"/>
    </xf>
    <xf numFmtId="0" fontId="151" fillId="33" borderId="125" xfId="45588" applyFont="true" applyFill="true" applyBorder="true" applyAlignment="true">
      <alignment horizontal="center" vertical="center" wrapText="true"/>
    </xf>
    <xf numFmtId="0" fontId="151" fillId="33" borderId="100" xfId="45623" applyFont="true" applyFill="true" applyBorder="true" applyAlignment="true">
      <alignment horizontal="center" vertical="center" wrapText="true"/>
    </xf>
    <xf numFmtId="0" fontId="151" fillId="33" borderId="125" xfId="45624" applyFont="true" applyFill="true" applyBorder="true" applyAlignment="true">
      <alignment horizontal="center" vertical="center" wrapText="true"/>
    </xf>
    <xf numFmtId="0" fontId="151" fillId="33" borderId="100" xfId="45629" applyFont="true" applyFill="true" applyBorder="true" applyAlignment="true">
      <alignment horizontal="center" vertical="center" wrapText="true"/>
    </xf>
    <xf numFmtId="0" fontId="151" fillId="33" borderId="125" xfId="45630" applyFont="true" applyFill="true" applyBorder="true" applyAlignment="true">
      <alignment horizontal="center" vertical="center" wrapText="true"/>
    </xf>
    <xf numFmtId="0" fontId="151" fillId="33" borderId="107" xfId="45583" applyFont="true" applyFill="true" applyBorder="true" applyAlignment="true">
      <alignment horizontal="center" vertical="center" wrapText="true"/>
    </xf>
    <xf numFmtId="0" fontId="151" fillId="33" borderId="107" xfId="45589" applyFont="true" applyFill="true" applyBorder="true" applyAlignment="true">
      <alignment horizontal="center" vertical="center" wrapText="true"/>
    </xf>
    <xf numFmtId="0" fontId="151" fillId="33" borderId="107" xfId="45625" applyFont="true" applyFill="true" applyBorder="true" applyAlignment="true">
      <alignment horizontal="center" vertical="center" wrapText="true"/>
    </xf>
    <xf numFmtId="0" fontId="151" fillId="33" borderId="107" xfId="45631" applyFont="true" applyFill="true" applyBorder="true" applyAlignment="true">
      <alignment horizontal="center" vertical="center" wrapText="true"/>
    </xf>
    <xf numFmtId="0" fontId="151" fillId="3" borderId="109" xfId="45472" applyFont="true" applyBorder="true" applyAlignment="true">
      <alignment horizontal="center" vertical="center" wrapText="true"/>
    </xf>
    <xf numFmtId="0" fontId="151" fillId="3" borderId="109" xfId="45502" applyFont="true" applyBorder="true" applyAlignment="true">
      <alignment horizontal="center" vertical="center" wrapText="true"/>
    </xf>
    <xf numFmtId="0" fontId="151" fillId="3" borderId="109" xfId="45528" applyFont="true" applyBorder="true" applyAlignment="true">
      <alignment horizontal="center" vertical="center" wrapText="true"/>
    </xf>
    <xf numFmtId="0" fontId="151" fillId="3" borderId="109" xfId="45558" applyFont="true" applyBorder="true" applyAlignment="true">
      <alignment horizontal="center" vertical="center" wrapText="true"/>
    </xf>
    <xf numFmtId="0" fontId="151" fillId="3" borderId="109" xfId="45588" applyFont="true" applyBorder="true" applyAlignment="true">
      <alignment horizontal="center" vertical="center" wrapText="true"/>
    </xf>
    <xf numFmtId="0" fontId="151" fillId="33" borderId="100" xfId="45583" applyFont="true" applyFill="true" applyBorder="true" applyAlignment="true">
      <alignment horizontal="center" vertical="center" wrapText="true"/>
    </xf>
    <xf numFmtId="0" fontId="151" fillId="33" borderId="100" xfId="45588" applyFont="true" applyFill="true" applyBorder="true" applyAlignment="true">
      <alignment horizontal="center" vertical="center" wrapText="true"/>
    </xf>
    <xf numFmtId="0" fontId="151" fillId="3" borderId="109" xfId="45630" applyFont="true" applyBorder="true" applyAlignment="true">
      <alignment horizontal="center" vertical="center" wrapText="true"/>
    </xf>
    <xf numFmtId="0" fontId="151" fillId="33" borderId="100" xfId="45625" applyFont="true" applyFill="true" applyBorder="true" applyAlignment="true">
      <alignment horizontal="center" vertical="center" wrapText="true"/>
    </xf>
    <xf numFmtId="0" fontId="151" fillId="33" borderId="100" xfId="45630" applyFont="true" applyFill="true" applyBorder="true" applyAlignment="true">
      <alignment horizontal="center" vertical="center" wrapText="true"/>
    </xf>
    <xf numFmtId="0" fontId="151" fillId="3" borderId="110" xfId="45472" applyFont="true" applyBorder="true" applyAlignment="true">
      <alignment horizontal="center" vertical="center" wrapText="true"/>
    </xf>
    <xf numFmtId="0" fontId="151" fillId="3" borderId="110" xfId="45502" applyFont="true" applyBorder="true" applyAlignment="true">
      <alignment horizontal="center" vertical="center" wrapText="true"/>
    </xf>
    <xf numFmtId="0" fontId="151" fillId="3" borderId="110" xfId="45528" applyFont="true" applyBorder="true" applyAlignment="true">
      <alignment horizontal="center" vertical="center" wrapText="true"/>
    </xf>
    <xf numFmtId="0" fontId="151" fillId="3" borderId="110" xfId="45558" applyFont="true" applyBorder="true" applyAlignment="true">
      <alignment horizontal="center" vertical="center" wrapText="true"/>
    </xf>
    <xf numFmtId="0" fontId="151" fillId="3" borderId="110" xfId="45588" applyFont="true" applyBorder="true" applyAlignment="true">
      <alignment horizontal="center" vertical="center" wrapText="true"/>
    </xf>
    <xf numFmtId="0" fontId="151" fillId="33" borderId="130" xfId="45583" applyFont="true" applyFill="true" applyBorder="true" applyAlignment="true">
      <alignment horizontal="center" vertical="center" wrapText="true"/>
    </xf>
    <xf numFmtId="0" fontId="151" fillId="33" borderId="130" xfId="45588" applyFont="true" applyFill="true" applyBorder="true" applyAlignment="true">
      <alignment horizontal="center" vertical="center" wrapText="true"/>
    </xf>
    <xf numFmtId="0" fontId="151" fillId="3" borderId="110" xfId="45630" applyFont="true" applyBorder="true" applyAlignment="true">
      <alignment horizontal="center" vertical="center" wrapText="true"/>
    </xf>
    <xf numFmtId="0" fontId="151" fillId="33" borderId="130" xfId="45625" applyFont="true" applyFill="true" applyBorder="true" applyAlignment="true">
      <alignment horizontal="center" vertical="center" wrapText="true"/>
    </xf>
    <xf numFmtId="0" fontId="151" fillId="33" borderId="130" xfId="45630" applyFont="true" applyFill="true" applyBorder="true" applyAlignment="true">
      <alignment horizontal="center" vertical="center" wrapText="true"/>
    </xf>
    <xf numFmtId="0" fontId="151" fillId="3" borderId="96" xfId="45473" applyFont="true" applyBorder="true" applyAlignment="true">
      <alignment horizontal="center" vertical="center" wrapText="true"/>
    </xf>
    <xf numFmtId="0" fontId="151" fillId="3" borderId="96" xfId="45503" applyFont="true" applyBorder="true" applyAlignment="true">
      <alignment horizontal="center" vertical="center" wrapText="true"/>
    </xf>
    <xf numFmtId="0" fontId="151" fillId="3" borderId="96" xfId="45529" applyFont="true" applyBorder="true" applyAlignment="true">
      <alignment horizontal="center" vertical="center" wrapText="true"/>
    </xf>
    <xf numFmtId="0" fontId="151" fillId="33" borderId="126" xfId="45583" applyFont="true" applyFill="true" applyBorder="true" applyAlignment="true">
      <alignment horizontal="center" vertical="center" wrapText="true"/>
    </xf>
    <xf numFmtId="0" fontId="151" fillId="33" borderId="126" xfId="45589" applyFont="true" applyFill="true" applyBorder="true" applyAlignment="true">
      <alignment horizontal="center" vertical="center" wrapText="true"/>
    </xf>
    <xf numFmtId="0" fontId="151" fillId="3" borderId="96" xfId="45559" applyFont="true" applyBorder="true" applyAlignment="true">
      <alignment horizontal="center" vertical="center" wrapText="true"/>
    </xf>
    <xf numFmtId="0" fontId="151" fillId="3" borderId="96" xfId="45589" applyFont="true" applyBorder="true" applyAlignment="true">
      <alignment horizontal="center" vertical="center" wrapText="true"/>
    </xf>
    <xf numFmtId="0" fontId="151" fillId="33" borderId="126" xfId="45625" applyFont="true" applyFill="true" applyBorder="true" applyAlignment="true">
      <alignment horizontal="center" vertical="center" wrapText="true"/>
    </xf>
    <xf numFmtId="0" fontId="151" fillId="33" borderId="126" xfId="45631" applyFont="true" applyFill="true" applyBorder="true" applyAlignment="true">
      <alignment horizontal="center" vertical="center" wrapText="true"/>
    </xf>
    <xf numFmtId="0" fontId="151" fillId="3" borderId="96" xfId="45631" applyFont="true" applyBorder="true" applyAlignment="true">
      <alignment horizontal="center" vertical="center" wrapText="true"/>
    </xf>
    <xf numFmtId="0" fontId="151" fillId="0" borderId="100" xfId="45537" applyFont="true" applyFill="true" applyBorder="true" applyAlignment="true">
      <alignment horizontal="left" vertical="center" wrapText="true"/>
    </xf>
    <xf numFmtId="0" fontId="151" fillId="0" borderId="100" xfId="45543" applyFont="true" applyFill="true" applyBorder="true" applyAlignment="true">
      <alignment horizontal="left" vertical="center" wrapText="true"/>
    </xf>
    <xf numFmtId="0" fontId="151" fillId="0" borderId="100" xfId="45579" applyFont="true" applyFill="true" applyBorder="true" applyAlignment="true">
      <alignment horizontal="left" vertical="center" wrapText="true"/>
    </xf>
    <xf numFmtId="0" fontId="151" fillId="0" borderId="100" xfId="45585" applyFont="true" applyFill="true" applyBorder="true" applyAlignment="true">
      <alignment horizontal="left" vertical="center" wrapText="true"/>
    </xf>
    <xf numFmtId="0" fontId="151" fillId="0" borderId="100" xfId="45591" applyFont="true" applyFill="true" applyBorder="true" applyAlignment="true">
      <alignment horizontal="left" vertical="center" wrapText="true"/>
    </xf>
    <xf numFmtId="0" fontId="151" fillId="0" borderId="100" xfId="45597" applyFont="true" applyFill="true" applyBorder="true" applyAlignment="true">
      <alignment horizontal="left" vertical="center" wrapText="true"/>
    </xf>
    <xf numFmtId="0" fontId="151" fillId="0" borderId="100" xfId="45603" applyFont="true" applyFill="true" applyBorder="true" applyAlignment="true">
      <alignment horizontal="left" vertical="center" wrapText="true"/>
    </xf>
    <xf numFmtId="0" fontId="151" fillId="0" borderId="100" xfId="45621" applyFont="true" applyFill="true" applyBorder="true" applyAlignment="true">
      <alignment horizontal="left" vertical="center" wrapText="true"/>
    </xf>
    <xf numFmtId="0" fontId="151" fillId="0" borderId="100" xfId="45627" applyFont="true" applyFill="true" applyBorder="true" applyAlignment="true">
      <alignment horizontal="left" vertical="center" wrapText="true"/>
    </xf>
    <xf numFmtId="0" fontId="151" fillId="0" borderId="100" xfId="45633" applyFont="true" applyFill="true" applyBorder="true" applyAlignment="true">
      <alignment horizontal="left" vertical="center" wrapText="true"/>
    </xf>
    <xf numFmtId="0" fontId="151" fillId="0" borderId="100" xfId="45639" applyFont="true" applyFill="true" applyBorder="true" applyAlignment="true">
      <alignment horizontal="left" vertical="center" wrapText="true"/>
    </xf>
    <xf numFmtId="0" fontId="151" fillId="0" borderId="100" xfId="45645" applyFont="true" applyFill="true" applyBorder="true" applyAlignment="true">
      <alignment horizontal="left" vertical="center" wrapText="true"/>
    </xf>
    <xf numFmtId="0" fontId="151" fillId="0" borderId="105" xfId="45597" applyFont="true" applyFill="true" applyBorder="true" applyAlignment="true">
      <alignment horizontal="left" vertical="center" wrapText="true"/>
    </xf>
    <xf numFmtId="0" fontId="151" fillId="26" borderId="107" xfId="45646" applyFont="true" applyFill="true" applyBorder="true" applyAlignment="true">
      <alignment horizontal="left" vertical="center"/>
    </xf>
    <xf numFmtId="0" fontId="151" fillId="0" borderId="107" xfId="45659" applyFont="true" applyFill="true" applyBorder="true" applyAlignment="true">
      <alignment horizontal="left" vertical="center"/>
    </xf>
    <xf numFmtId="169" fontId="150" fillId="33" borderId="102" xfId="45477" applyNumberFormat="true" applyFont="true" applyFill="true" applyBorder="true" applyAlignment="true">
      <alignment horizontal="center" vertical="center"/>
    </xf>
    <xf numFmtId="169" fontId="150" fillId="33" borderId="123" xfId="45478" applyNumberFormat="true" applyFont="true" applyFill="true" applyBorder="true" applyAlignment="true">
      <alignment horizontal="center" vertical="center"/>
    </xf>
    <xf numFmtId="169" fontId="150" fillId="33" borderId="124" xfId="45479" applyNumberFormat="true" applyFont="true" applyFill="true" applyBorder="true" applyAlignment="true">
      <alignment horizontal="center" vertical="center"/>
    </xf>
    <xf numFmtId="169" fontId="150" fillId="33" borderId="129" xfId="45478" applyNumberFormat="true" applyFont="true" applyFill="true" applyBorder="true" applyAlignment="true">
      <alignment horizontal="center" vertical="center"/>
    </xf>
    <xf numFmtId="169" fontId="150" fillId="33" borderId="106" xfId="45479" applyNumberFormat="true" applyFont="true" applyFill="true" applyBorder="true" applyAlignment="true">
      <alignment horizontal="center" vertical="center"/>
    </xf>
    <xf numFmtId="169" fontId="150" fillId="33" borderId="102" xfId="45478" applyNumberFormat="true" applyFont="true" applyFill="true" applyBorder="true" applyAlignment="true">
      <alignment horizontal="center" vertical="center"/>
    </xf>
    <xf numFmtId="169" fontId="150" fillId="33" borderId="100" xfId="45483" applyNumberFormat="true" applyFont="true" applyFill="true" applyBorder="true" applyAlignment="true">
      <alignment horizontal="center" vertical="center"/>
    </xf>
    <xf numFmtId="169" fontId="150" fillId="33" borderId="125" xfId="45484" applyNumberFormat="true" applyFont="true" applyFill="true" applyBorder="true" applyAlignment="true">
      <alignment horizontal="center" vertical="center"/>
    </xf>
    <xf numFmtId="169" fontId="150" fillId="33" borderId="126" xfId="45485" applyNumberFormat="true" applyFont="true" applyFill="true" applyBorder="true" applyAlignment="true">
      <alignment horizontal="center" vertical="center"/>
    </xf>
    <xf numFmtId="169" fontId="150" fillId="33" borderId="130" xfId="45484" applyNumberFormat="true" applyFont="true" applyFill="true" applyBorder="true" applyAlignment="true">
      <alignment horizontal="center" vertical="center"/>
    </xf>
    <xf numFmtId="169" fontId="150" fillId="33" borderId="107" xfId="45485" applyNumberFormat="true" applyFont="true" applyFill="true" applyBorder="true" applyAlignment="true">
      <alignment horizontal="center" vertical="center"/>
    </xf>
    <xf numFmtId="169" fontId="150" fillId="33" borderId="100" xfId="45484" applyNumberFormat="true" applyFont="true" applyFill="true" applyBorder="true" applyAlignment="true">
      <alignment horizontal="center" vertical="center"/>
    </xf>
    <xf numFmtId="169" fontId="150" fillId="33" borderId="105" xfId="45489" applyNumberFormat="true" applyFont="true" applyFill="true" applyBorder="true" applyAlignment="true">
      <alignment horizontal="center" vertical="center"/>
    </xf>
    <xf numFmtId="169" fontId="150" fillId="33" borderId="127" xfId="45490" applyNumberFormat="true" applyFont="true" applyFill="true" applyBorder="true" applyAlignment="true">
      <alignment horizontal="center" vertical="center"/>
    </xf>
    <xf numFmtId="169" fontId="150" fillId="33" borderId="128" xfId="45491" applyNumberFormat="true" applyFont="true" applyFill="true" applyBorder="true" applyAlignment="true">
      <alignment horizontal="center" vertical="center"/>
    </xf>
    <xf numFmtId="169" fontId="150" fillId="33" borderId="131" xfId="45490" applyNumberFormat="true" applyFont="true" applyFill="true" applyBorder="true" applyAlignment="true">
      <alignment horizontal="center" vertical="center"/>
    </xf>
    <xf numFmtId="169" fontId="150" fillId="33" borderId="108" xfId="45491" applyNumberFormat="true" applyFont="true" applyFill="true" applyBorder="true" applyAlignment="true">
      <alignment horizontal="center" vertical="center"/>
    </xf>
    <xf numFmtId="169" fontId="150" fillId="33" borderId="105" xfId="45490" applyNumberFormat="true" applyFont="true" applyFill="true" applyBorder="true" applyAlignment="true">
      <alignment horizontal="center" vertical="center"/>
    </xf>
    <xf numFmtId="169" fontId="150" fillId="33" borderId="102" xfId="45513" applyNumberFormat="true" applyFont="true" applyFill="true" applyBorder="true" applyAlignment="true">
      <alignment horizontal="center" vertical="center"/>
    </xf>
    <xf numFmtId="169" fontId="150" fillId="33" borderId="123" xfId="45514" applyNumberFormat="true" applyFont="true" applyFill="true" applyBorder="true" applyAlignment="true">
      <alignment horizontal="center" vertical="center"/>
    </xf>
    <xf numFmtId="169" fontId="150" fillId="33" borderId="124" xfId="45515" applyNumberFormat="true" applyFont="true" applyFill="true" applyBorder="true" applyAlignment="true">
      <alignment horizontal="center" vertical="center"/>
    </xf>
    <xf numFmtId="169" fontId="150" fillId="33" borderId="129" xfId="45514" applyNumberFormat="true" applyFont="true" applyFill="true" applyBorder="true" applyAlignment="true">
      <alignment horizontal="center" vertical="center"/>
    </xf>
    <xf numFmtId="169" fontId="150" fillId="33" borderId="106" xfId="45515" applyNumberFormat="true" applyFont="true" applyFill="true" applyBorder="true" applyAlignment="true">
      <alignment horizontal="center" vertical="center"/>
    </xf>
    <xf numFmtId="169" fontId="150" fillId="33" borderId="102" xfId="45514" applyNumberFormat="true" applyFont="true" applyFill="true" applyBorder="true" applyAlignment="true">
      <alignment horizontal="center" vertical="center"/>
    </xf>
    <xf numFmtId="169" fontId="150" fillId="33" borderId="100" xfId="45513" applyNumberFormat="true" applyFont="true" applyFill="true" applyBorder="true" applyAlignment="true">
      <alignment horizontal="center" vertical="center"/>
    </xf>
    <xf numFmtId="169" fontId="150" fillId="33" borderId="125" xfId="45514" applyNumberFormat="true" applyFont="true" applyFill="true" applyBorder="true" applyAlignment="true">
      <alignment horizontal="center" vertical="center"/>
    </xf>
    <xf numFmtId="169" fontId="150" fillId="33" borderId="126" xfId="45515" applyNumberFormat="true" applyFont="true" applyFill="true" applyBorder="true" applyAlignment="true">
      <alignment horizontal="center" vertical="center"/>
    </xf>
    <xf numFmtId="169" fontId="150" fillId="33" borderId="130" xfId="45514" applyNumberFormat="true" applyFont="true" applyFill="true" applyBorder="true" applyAlignment="true">
      <alignment horizontal="center" vertical="center"/>
    </xf>
    <xf numFmtId="169" fontId="150" fillId="33" borderId="107" xfId="45515" applyNumberFormat="true" applyFont="true" applyFill="true" applyBorder="true" applyAlignment="true">
      <alignment horizontal="center" vertical="center"/>
    </xf>
    <xf numFmtId="169" fontId="150" fillId="33" borderId="100" xfId="45514" applyNumberFormat="true" applyFont="true" applyFill="true" applyBorder="true" applyAlignment="true">
      <alignment horizontal="center" vertical="center"/>
    </xf>
    <xf numFmtId="169" fontId="150" fillId="33" borderId="100" xfId="45507" applyNumberFormat="true" applyFont="true" applyFill="true" applyBorder="true" applyAlignment="true">
      <alignment horizontal="center" vertical="center"/>
    </xf>
    <xf numFmtId="169" fontId="150" fillId="33" borderId="125" xfId="45508" applyNumberFormat="true" applyFont="true" applyFill="true" applyBorder="true" applyAlignment="true">
      <alignment horizontal="center" vertical="center"/>
    </xf>
    <xf numFmtId="169" fontId="150" fillId="33" borderId="126" xfId="45509" applyNumberFormat="true" applyFont="true" applyFill="true" applyBorder="true" applyAlignment="true">
      <alignment horizontal="center" vertical="center"/>
    </xf>
    <xf numFmtId="169" fontId="150" fillId="33" borderId="130" xfId="45508" applyNumberFormat="true" applyFont="true" applyFill="true" applyBorder="true" applyAlignment="true">
      <alignment horizontal="center" vertical="center"/>
    </xf>
    <xf numFmtId="169" fontId="150" fillId="33" borderId="107" xfId="45509" applyNumberFormat="true" applyFont="true" applyFill="true" applyBorder="true" applyAlignment="true">
      <alignment horizontal="center" vertical="center"/>
    </xf>
    <xf numFmtId="169" fontId="150" fillId="33" borderId="100" xfId="45508" applyNumberFormat="true" applyFont="true" applyFill="true" applyBorder="true" applyAlignment="true">
      <alignment horizontal="center" vertical="center"/>
    </xf>
    <xf numFmtId="169" fontId="150" fillId="33" borderId="102" xfId="45533" applyNumberFormat="true" applyFont="true" applyFill="true" applyBorder="true" applyAlignment="true">
      <alignment horizontal="center" vertical="center"/>
    </xf>
    <xf numFmtId="169" fontId="150" fillId="33" borderId="123" xfId="45534" applyNumberFormat="true" applyFont="true" applyFill="true" applyBorder="true" applyAlignment="true">
      <alignment horizontal="center" vertical="center"/>
    </xf>
    <xf numFmtId="169" fontId="150" fillId="33" borderId="124" xfId="45535" applyNumberFormat="true" applyFont="true" applyFill="true" applyBorder="true" applyAlignment="true">
      <alignment horizontal="center" vertical="center"/>
    </xf>
    <xf numFmtId="169" fontId="150" fillId="33" borderId="129" xfId="45534" applyNumberFormat="true" applyFont="true" applyFill="true" applyBorder="true" applyAlignment="true">
      <alignment horizontal="center" vertical="center"/>
    </xf>
    <xf numFmtId="169" fontId="150" fillId="33" borderId="106" xfId="45535" applyNumberFormat="true" applyFont="true" applyFill="true" applyBorder="true" applyAlignment="true">
      <alignment horizontal="center" vertical="center"/>
    </xf>
    <xf numFmtId="169" fontId="150" fillId="33" borderId="102" xfId="45534" applyNumberFormat="true" applyFont="true" applyFill="true" applyBorder="true" applyAlignment="true">
      <alignment horizontal="center" vertical="center"/>
    </xf>
    <xf numFmtId="169" fontId="150" fillId="33" borderId="100" xfId="45539" applyNumberFormat="true" applyFont="true" applyFill="true" applyBorder="true" applyAlignment="true">
      <alignment horizontal="center" vertical="center"/>
    </xf>
    <xf numFmtId="169" fontId="150" fillId="33" borderId="125" xfId="45540" applyNumberFormat="true" applyFont="true" applyFill="true" applyBorder="true" applyAlignment="true">
      <alignment horizontal="center" vertical="center"/>
    </xf>
    <xf numFmtId="169" fontId="150" fillId="33" borderId="126" xfId="45541" applyNumberFormat="true" applyFont="true" applyFill="true" applyBorder="true" applyAlignment="true">
      <alignment horizontal="center" vertical="center"/>
    </xf>
    <xf numFmtId="169" fontId="150" fillId="33" borderId="130" xfId="45540" applyNumberFormat="true" applyFont="true" applyFill="true" applyBorder="true" applyAlignment="true">
      <alignment horizontal="center" vertical="center"/>
    </xf>
    <xf numFmtId="169" fontId="150" fillId="33" borderId="107" xfId="45541" applyNumberFormat="true" applyFont="true" applyFill="true" applyBorder="true" applyAlignment="true">
      <alignment horizontal="center" vertical="center"/>
    </xf>
    <xf numFmtId="169" fontId="150" fillId="33" borderId="100" xfId="45540" applyNumberFormat="true" applyFont="true" applyFill="true" applyBorder="true" applyAlignment="true">
      <alignment horizontal="center" vertical="center"/>
    </xf>
    <xf numFmtId="169" fontId="150" fillId="33" borderId="100" xfId="45545" applyNumberFormat="true" applyFont="true" applyFill="true" applyBorder="true" applyAlignment="true">
      <alignment horizontal="center" vertical="center"/>
    </xf>
    <xf numFmtId="169" fontId="150" fillId="33" borderId="125" xfId="45546" applyNumberFormat="true" applyFont="true" applyFill="true" applyBorder="true" applyAlignment="true">
      <alignment horizontal="center" vertical="center"/>
    </xf>
    <xf numFmtId="169" fontId="150" fillId="33" borderId="126" xfId="45547" applyNumberFormat="true" applyFont="true" applyFill="true" applyBorder="true" applyAlignment="true">
      <alignment horizontal="center" vertical="center"/>
    </xf>
    <xf numFmtId="169" fontId="150" fillId="33" borderId="130" xfId="45546" applyNumberFormat="true" applyFont="true" applyFill="true" applyBorder="true" applyAlignment="true">
      <alignment horizontal="center" vertical="center"/>
    </xf>
    <xf numFmtId="169" fontId="150" fillId="33" borderId="107" xfId="45547" applyNumberFormat="true" applyFont="true" applyFill="true" applyBorder="true" applyAlignment="true">
      <alignment horizontal="center" vertical="center"/>
    </xf>
    <xf numFmtId="169" fontId="150" fillId="33" borderId="100" xfId="45546" applyNumberFormat="true" applyFont="true" applyFill="true" applyBorder="true" applyAlignment="true">
      <alignment horizontal="center" vertical="center"/>
    </xf>
    <xf numFmtId="169" fontId="150" fillId="33" borderId="102" xfId="45563" applyNumberFormat="true" applyFont="true" applyFill="true" applyBorder="true" applyAlignment="true">
      <alignment horizontal="center" vertical="center"/>
    </xf>
    <xf numFmtId="169" fontId="150" fillId="33" borderId="123" xfId="45564" applyNumberFormat="true" applyFont="true" applyFill="true" applyBorder="true" applyAlignment="true">
      <alignment horizontal="center" vertical="center"/>
    </xf>
    <xf numFmtId="169" fontId="150" fillId="33" borderId="124" xfId="45565" applyNumberFormat="true" applyFont="true" applyFill="true" applyBorder="true" applyAlignment="true">
      <alignment horizontal="center" vertical="center"/>
    </xf>
    <xf numFmtId="169" fontId="150" fillId="33" borderId="129" xfId="45564" applyNumberFormat="true" applyFont="true" applyFill="true" applyBorder="true" applyAlignment="true">
      <alignment horizontal="center" vertical="center"/>
    </xf>
    <xf numFmtId="169" fontId="150" fillId="33" borderId="106" xfId="45565" applyNumberFormat="true" applyFont="true" applyFill="true" applyBorder="true" applyAlignment="true">
      <alignment horizontal="center" vertical="center"/>
    </xf>
    <xf numFmtId="169" fontId="150" fillId="33" borderId="102" xfId="45564" applyNumberFormat="true" applyFont="true" applyFill="true" applyBorder="true" applyAlignment="true">
      <alignment horizontal="center" vertical="center"/>
    </xf>
    <xf numFmtId="169" fontId="150" fillId="33" borderId="100" xfId="45569" applyNumberFormat="true" applyFont="true" applyFill="true" applyBorder="true" applyAlignment="true">
      <alignment horizontal="center" vertical="center"/>
    </xf>
    <xf numFmtId="169" fontId="150" fillId="33" borderId="125" xfId="45570" applyNumberFormat="true" applyFont="true" applyFill="true" applyBorder="true" applyAlignment="true">
      <alignment horizontal="center" vertical="center"/>
    </xf>
    <xf numFmtId="169" fontId="150" fillId="33" borderId="126" xfId="45571" applyNumberFormat="true" applyFont="true" applyFill="true" applyBorder="true" applyAlignment="true">
      <alignment horizontal="center" vertical="center"/>
    </xf>
    <xf numFmtId="169" fontId="150" fillId="33" borderId="130" xfId="45570" applyNumberFormat="true" applyFont="true" applyFill="true" applyBorder="true" applyAlignment="true">
      <alignment horizontal="center" vertical="center"/>
    </xf>
    <xf numFmtId="169" fontId="150" fillId="33" borderId="107" xfId="45571" applyNumberFormat="true" applyFont="true" applyFill="true" applyBorder="true" applyAlignment="true">
      <alignment horizontal="center" vertical="center"/>
    </xf>
    <xf numFmtId="169" fontId="150" fillId="33" borderId="100" xfId="45570" applyNumberFormat="true" applyFont="true" applyFill="true" applyBorder="true" applyAlignment="true">
      <alignment horizontal="center" vertical="center"/>
    </xf>
    <xf numFmtId="169" fontId="150" fillId="33" borderId="105" xfId="45575" applyNumberFormat="true" applyFont="true" applyFill="true" applyBorder="true" applyAlignment="true">
      <alignment horizontal="center" vertical="center"/>
    </xf>
    <xf numFmtId="169" fontId="150" fillId="33" borderId="127" xfId="45576" applyNumberFormat="true" applyFont="true" applyFill="true" applyBorder="true" applyAlignment="true">
      <alignment horizontal="center" vertical="center"/>
    </xf>
    <xf numFmtId="169" fontId="150" fillId="33" borderId="128" xfId="45577" applyNumberFormat="true" applyFont="true" applyFill="true" applyBorder="true" applyAlignment="true">
      <alignment horizontal="center" vertical="center"/>
    </xf>
    <xf numFmtId="169" fontId="150" fillId="33" borderId="131" xfId="45576" applyNumberFormat="true" applyFont="true" applyFill="true" applyBorder="true" applyAlignment="true">
      <alignment horizontal="center" vertical="center"/>
    </xf>
    <xf numFmtId="169" fontId="150" fillId="33" borderId="108" xfId="45577" applyNumberFormat="true" applyFont="true" applyFill="true" applyBorder="true" applyAlignment="true">
      <alignment horizontal="center" vertical="center"/>
    </xf>
    <xf numFmtId="169" fontId="150" fillId="33" borderId="105" xfId="45576" applyNumberFormat="true" applyFont="true" applyFill="true" applyBorder="true" applyAlignment="true">
      <alignment horizontal="center" vertical="center"/>
    </xf>
    <xf numFmtId="169" fontId="150" fillId="33" borderId="102" xfId="45593" applyNumberFormat="true" applyFont="true" applyFill="true" applyBorder="true" applyAlignment="true">
      <alignment horizontal="center" vertical="center"/>
    </xf>
    <xf numFmtId="169" fontId="150" fillId="33" borderId="123" xfId="45594" applyNumberFormat="true" applyFont="true" applyFill="true" applyBorder="true" applyAlignment="true">
      <alignment horizontal="center" vertical="center"/>
    </xf>
    <xf numFmtId="169" fontId="150" fillId="33" borderId="124" xfId="45595" applyNumberFormat="true" applyFont="true" applyFill="true" applyBorder="true" applyAlignment="true">
      <alignment horizontal="center" vertical="center"/>
    </xf>
    <xf numFmtId="169" fontId="150" fillId="33" borderId="129" xfId="45594" applyNumberFormat="true" applyFont="true" applyFill="true" applyBorder="true" applyAlignment="true">
      <alignment horizontal="center" vertical="center"/>
    </xf>
    <xf numFmtId="169" fontId="150" fillId="33" borderId="106" xfId="45595" applyNumberFormat="true" applyFont="true" applyFill="true" applyBorder="true" applyAlignment="true">
      <alignment horizontal="center" vertical="center"/>
    </xf>
    <xf numFmtId="169" fontId="150" fillId="33" borderId="102" xfId="45594" applyNumberFormat="true" applyFont="true" applyFill="true" applyBorder="true" applyAlignment="true">
      <alignment horizontal="center" vertical="center"/>
    </xf>
    <xf numFmtId="169" fontId="150" fillId="33" borderId="100" xfId="45599" applyNumberFormat="true" applyFont="true" applyFill="true" applyBorder="true" applyAlignment="true">
      <alignment horizontal="center" vertical="center"/>
    </xf>
    <xf numFmtId="169" fontId="150" fillId="33" borderId="125" xfId="45600" applyNumberFormat="true" applyFont="true" applyFill="true" applyBorder="true" applyAlignment="true">
      <alignment horizontal="center" vertical="center"/>
    </xf>
    <xf numFmtId="169" fontId="150" fillId="33" borderId="126" xfId="45601" applyNumberFormat="true" applyFont="true" applyFill="true" applyBorder="true" applyAlignment="true">
      <alignment horizontal="center" vertical="center"/>
    </xf>
    <xf numFmtId="169" fontId="150" fillId="33" borderId="130" xfId="45600" applyNumberFormat="true" applyFont="true" applyFill="true" applyBorder="true" applyAlignment="true">
      <alignment horizontal="center" vertical="center"/>
    </xf>
    <xf numFmtId="169" fontId="150" fillId="33" borderId="107" xfId="45601" applyNumberFormat="true" applyFont="true" applyFill="true" applyBorder="true" applyAlignment="true">
      <alignment horizontal="center" vertical="center"/>
    </xf>
    <xf numFmtId="169" fontId="150" fillId="33" borderId="100" xfId="45600" applyNumberFormat="true" applyFont="true" applyFill="true" applyBorder="true" applyAlignment="true">
      <alignment horizontal="center" vertical="center"/>
    </xf>
    <xf numFmtId="168" fontId="150" fillId="33" borderId="100" xfId="45609" applyNumberFormat="true" applyFont="true" applyFill="true" applyBorder="true" applyAlignment="true">
      <alignment horizontal="center" vertical="center"/>
    </xf>
    <xf numFmtId="168" fontId="150" fillId="33" borderId="125" xfId="45610" applyNumberFormat="true" applyFont="true" applyFill="true" applyBorder="true" applyAlignment="true">
      <alignment horizontal="center" vertical="center"/>
    </xf>
    <xf numFmtId="168" fontId="150" fillId="33" borderId="126" xfId="45611" applyNumberFormat="true" applyFont="true" applyFill="true" applyBorder="true" applyAlignment="true">
      <alignment horizontal="center" vertical="center"/>
    </xf>
    <xf numFmtId="168" fontId="150" fillId="33" borderId="130" xfId="45610" applyNumberFormat="true" applyFont="true" applyFill="true" applyBorder="true" applyAlignment="true">
      <alignment horizontal="center" vertical="center"/>
    </xf>
    <xf numFmtId="168" fontId="150" fillId="33" borderId="107" xfId="45611" applyNumberFormat="true" applyFont="true" applyFill="true" applyBorder="true" applyAlignment="true">
      <alignment horizontal="center" vertical="center"/>
    </xf>
    <xf numFmtId="168" fontId="150" fillId="33" borderId="100" xfId="45610" applyNumberFormat="true" applyFont="true" applyFill="true" applyBorder="true" applyAlignment="true">
      <alignment horizontal="center" vertical="center"/>
    </xf>
    <xf numFmtId="168" fontId="150" fillId="33" borderId="100" xfId="45613" applyNumberFormat="true" applyFont="true" applyFill="true" applyBorder="true" applyAlignment="true">
      <alignment horizontal="center" vertical="center"/>
    </xf>
    <xf numFmtId="168" fontId="150" fillId="33" borderId="125" xfId="45614" applyNumberFormat="true" applyFont="true" applyFill="true" applyBorder="true" applyAlignment="true">
      <alignment horizontal="center" vertical="center"/>
    </xf>
    <xf numFmtId="168" fontId="150" fillId="33" borderId="126" xfId="45615" applyNumberFormat="true" applyFont="true" applyFill="true" applyBorder="true" applyAlignment="true">
      <alignment horizontal="center" vertical="center"/>
    </xf>
    <xf numFmtId="168" fontId="150" fillId="33" borderId="130" xfId="45614" applyNumberFormat="true" applyFont="true" applyFill="true" applyBorder="true" applyAlignment="true">
      <alignment horizontal="center" vertical="center"/>
    </xf>
    <xf numFmtId="168" fontId="150" fillId="33" borderId="107" xfId="45615" applyNumberFormat="true" applyFont="true" applyFill="true" applyBorder="true" applyAlignment="true">
      <alignment horizontal="center" vertical="center"/>
    </xf>
    <xf numFmtId="168" fontId="150" fillId="33" borderId="100" xfId="45614" applyNumberFormat="true" applyFont="true" applyFill="true" applyBorder="true" applyAlignment="true">
      <alignment horizontal="center" vertical="center"/>
    </xf>
    <xf numFmtId="168" fontId="150" fillId="33" borderId="100" xfId="45617" applyNumberFormat="true" applyFont="true" applyFill="true" applyBorder="true" applyAlignment="true">
      <alignment horizontal="center" vertical="center"/>
    </xf>
    <xf numFmtId="168" fontId="150" fillId="33" borderId="125" xfId="45618" applyNumberFormat="true" applyFont="true" applyFill="true" applyBorder="true" applyAlignment="true">
      <alignment horizontal="center" vertical="center"/>
    </xf>
    <xf numFmtId="168" fontId="150" fillId="33" borderId="126" xfId="45619" applyNumberFormat="true" applyFont="true" applyFill="true" applyBorder="true" applyAlignment="true">
      <alignment horizontal="center" vertical="center"/>
    </xf>
    <xf numFmtId="168" fontId="150" fillId="33" borderId="130" xfId="45618" applyNumberFormat="true" applyFont="true" applyFill="true" applyBorder="true" applyAlignment="true">
      <alignment horizontal="center" vertical="center"/>
    </xf>
    <xf numFmtId="168" fontId="150" fillId="33" borderId="107" xfId="45619" applyNumberFormat="true" applyFont="true" applyFill="true" applyBorder="true" applyAlignment="true">
      <alignment horizontal="center" vertical="center"/>
    </xf>
    <xf numFmtId="168" fontId="150" fillId="33" borderId="100" xfId="45618" applyNumberFormat="true" applyFont="true" applyFill="true" applyBorder="true" applyAlignment="true">
      <alignment horizontal="center" vertical="center"/>
    </xf>
    <xf numFmtId="169" fontId="150" fillId="33" borderId="105" xfId="45599" applyNumberFormat="true" applyFont="true" applyFill="true" applyBorder="true" applyAlignment="true">
      <alignment horizontal="center" vertical="center"/>
    </xf>
    <xf numFmtId="169" fontId="150" fillId="33" borderId="127" xfId="45600" applyNumberFormat="true" applyFont="true" applyFill="true" applyBorder="true" applyAlignment="true">
      <alignment horizontal="center" vertical="center"/>
    </xf>
    <xf numFmtId="169" fontId="150" fillId="33" borderId="128" xfId="45601" applyNumberFormat="true" applyFont="true" applyFill="true" applyBorder="true" applyAlignment="true">
      <alignment horizontal="center" vertical="center"/>
    </xf>
    <xf numFmtId="169" fontId="150" fillId="33" borderId="131" xfId="45600" applyNumberFormat="true" applyFont="true" applyFill="true" applyBorder="true" applyAlignment="true">
      <alignment horizontal="center" vertical="center"/>
    </xf>
    <xf numFmtId="169" fontId="150" fillId="33" borderId="108" xfId="45601" applyNumberFormat="true" applyFont="true" applyFill="true" applyBorder="true" applyAlignment="true">
      <alignment horizontal="center" vertical="center"/>
    </xf>
    <xf numFmtId="169" fontId="150" fillId="33" borderId="105" xfId="45600" applyNumberFormat="true" applyFont="true" applyFill="true" applyBorder="true" applyAlignment="true">
      <alignment horizontal="center" vertical="center"/>
    </xf>
    <xf numFmtId="169" fontId="150" fillId="33" borderId="102" xfId="45635" applyNumberFormat="true" applyFont="true" applyFill="true" applyBorder="true" applyAlignment="true">
      <alignment horizontal="center" vertical="center"/>
    </xf>
    <xf numFmtId="169" fontId="150" fillId="33" borderId="123" xfId="45636" applyNumberFormat="true" applyFont="true" applyFill="true" applyBorder="true" applyAlignment="true">
      <alignment horizontal="center" vertical="center"/>
    </xf>
    <xf numFmtId="169" fontId="150" fillId="33" borderId="124" xfId="45637" applyNumberFormat="true" applyFont="true" applyFill="true" applyBorder="true" applyAlignment="true">
      <alignment horizontal="center" vertical="center"/>
    </xf>
    <xf numFmtId="169" fontId="150" fillId="33" borderId="129" xfId="45636" applyNumberFormat="true" applyFont="true" applyFill="true" applyBorder="true" applyAlignment="true">
      <alignment horizontal="center" vertical="center"/>
    </xf>
    <xf numFmtId="169" fontId="150" fillId="33" borderId="106" xfId="45637" applyNumberFormat="true" applyFont="true" applyFill="true" applyBorder="true" applyAlignment="true">
      <alignment horizontal="center" vertical="center"/>
    </xf>
    <xf numFmtId="169" fontId="150" fillId="33" borderId="102" xfId="45636" applyNumberFormat="true" applyFont="true" applyFill="true" applyBorder="true" applyAlignment="true">
      <alignment horizontal="center" vertical="center"/>
    </xf>
    <xf numFmtId="169" fontId="150" fillId="33" borderId="100" xfId="45641" applyNumberFormat="true" applyFont="true" applyFill="true" applyBorder="true" applyAlignment="true">
      <alignment horizontal="center" vertical="center"/>
    </xf>
    <xf numFmtId="169" fontId="150" fillId="33" borderId="125" xfId="45642" applyNumberFormat="true" applyFont="true" applyFill="true" applyBorder="true" applyAlignment="true">
      <alignment horizontal="center" vertical="center"/>
    </xf>
    <xf numFmtId="169" fontId="150" fillId="33" borderId="126" xfId="45643" applyNumberFormat="true" applyFont="true" applyFill="true" applyBorder="true" applyAlignment="true">
      <alignment horizontal="center" vertical="center"/>
    </xf>
    <xf numFmtId="169" fontId="150" fillId="33" borderId="130" xfId="45642" applyNumberFormat="true" applyFont="true" applyFill="true" applyBorder="true" applyAlignment="true">
      <alignment horizontal="center" vertical="center"/>
    </xf>
    <xf numFmtId="169" fontId="150" fillId="33" borderId="107" xfId="45643" applyNumberFormat="true" applyFont="true" applyFill="true" applyBorder="true" applyAlignment="true">
      <alignment horizontal="center" vertical="center"/>
    </xf>
    <xf numFmtId="169" fontId="150" fillId="33" borderId="100" xfId="45642" applyNumberFormat="true" applyFont="true" applyFill="true" applyBorder="true" applyAlignment="true">
      <alignment horizontal="center" vertical="center"/>
    </xf>
    <xf numFmtId="169" fontId="150" fillId="33" borderId="100" xfId="45647" applyNumberFormat="true" applyFont="true" applyFill="true" applyBorder="true" applyAlignment="true">
      <alignment horizontal="center" vertical="center"/>
    </xf>
    <xf numFmtId="169" fontId="150" fillId="33" borderId="125" xfId="45648" applyNumberFormat="true" applyFont="true" applyFill="true" applyBorder="true" applyAlignment="true">
      <alignment horizontal="center" vertical="center"/>
    </xf>
    <xf numFmtId="169" fontId="150" fillId="33" borderId="126" xfId="45649" applyNumberFormat="true" applyFont="true" applyFill="true" applyBorder="true" applyAlignment="true">
      <alignment horizontal="center" vertical="center"/>
    </xf>
    <xf numFmtId="169" fontId="150" fillId="33" borderId="130" xfId="45648" applyNumberFormat="true" applyFont="true" applyFill="true" applyBorder="true" applyAlignment="true">
      <alignment horizontal="center" vertical="center"/>
    </xf>
    <xf numFmtId="169" fontId="150" fillId="33" borderId="107" xfId="45649" applyNumberFormat="true" applyFont="true" applyFill="true" applyBorder="true" applyAlignment="true">
      <alignment horizontal="center" vertical="center"/>
    </xf>
    <xf numFmtId="169" fontId="150" fillId="33" borderId="100" xfId="45648" applyNumberFormat="true" applyFont="true" applyFill="true" applyBorder="true" applyAlignment="true">
      <alignment horizontal="center" vertical="center"/>
    </xf>
    <xf numFmtId="168" fontId="150" fillId="33" borderId="100" xfId="45651" applyNumberFormat="true" applyFont="true" applyFill="true" applyBorder="true" applyAlignment="true">
      <alignment horizontal="center" vertical="center"/>
    </xf>
    <xf numFmtId="168" fontId="150" fillId="33" borderId="125" xfId="45652" applyNumberFormat="true" applyFont="true" applyFill="true" applyBorder="true" applyAlignment="true">
      <alignment horizontal="center" vertical="center"/>
    </xf>
    <xf numFmtId="168" fontId="150" fillId="33" borderId="126" xfId="45653" applyNumberFormat="true" applyFont="true" applyFill="true" applyBorder="true" applyAlignment="true">
      <alignment horizontal="center" vertical="center"/>
    </xf>
    <xf numFmtId="168" fontId="150" fillId="33" borderId="130" xfId="45652" applyNumberFormat="true" applyFont="true" applyFill="true" applyBorder="true" applyAlignment="true">
      <alignment horizontal="center" vertical="center"/>
    </xf>
    <xf numFmtId="168" fontId="150" fillId="33" borderId="107" xfId="45653" applyNumberFormat="true" applyFont="true" applyFill="true" applyBorder="true" applyAlignment="true">
      <alignment horizontal="center" vertical="center"/>
    </xf>
    <xf numFmtId="168" fontId="150" fillId="33" borderId="100" xfId="45652" applyNumberFormat="true" applyFont="true" applyFill="true" applyBorder="true" applyAlignment="true">
      <alignment horizontal="center" vertical="center"/>
    </xf>
    <xf numFmtId="168" fontId="150" fillId="33" borderId="100" xfId="45655" applyNumberFormat="true" applyFont="true" applyFill="true" applyBorder="true" applyAlignment="true">
      <alignment horizontal="center" vertical="center"/>
    </xf>
    <xf numFmtId="168" fontId="150" fillId="33" borderId="125" xfId="45656" applyNumberFormat="true" applyFont="true" applyFill="true" applyBorder="true" applyAlignment="true">
      <alignment horizontal="center" vertical="center"/>
    </xf>
    <xf numFmtId="168" fontId="150" fillId="33" borderId="126" xfId="45657" applyNumberFormat="true" applyFont="true" applyFill="true" applyBorder="true" applyAlignment="true">
      <alignment horizontal="center" vertical="center"/>
    </xf>
    <xf numFmtId="168" fontId="150" fillId="33" borderId="130" xfId="45656" applyNumberFormat="true" applyFont="true" applyFill="true" applyBorder="true" applyAlignment="true">
      <alignment horizontal="center" vertical="center"/>
    </xf>
    <xf numFmtId="168" fontId="150" fillId="33" borderId="107" xfId="45657" applyNumberFormat="true" applyFont="true" applyFill="true" applyBorder="true" applyAlignment="true">
      <alignment horizontal="center" vertical="center"/>
    </xf>
    <xf numFmtId="168" fontId="150" fillId="33" borderId="100" xfId="45656" applyNumberFormat="true" applyFont="true" applyFill="true" applyBorder="true" applyAlignment="true">
      <alignment horizontal="center" vertical="center"/>
    </xf>
    <xf numFmtId="168" fontId="150" fillId="33" borderId="100" xfId="45661" applyNumberFormat="true" applyFont="true" applyFill="true" applyBorder="true" applyAlignment="true">
      <alignment horizontal="center" vertical="center"/>
    </xf>
    <xf numFmtId="168" fontId="150" fillId="33" borderId="125" xfId="45662" applyNumberFormat="true" applyFont="true" applyFill="true" applyBorder="true" applyAlignment="true">
      <alignment horizontal="center" vertical="center"/>
    </xf>
    <xf numFmtId="168" fontId="150" fillId="33" borderId="126" xfId="45663" applyNumberFormat="true" applyFont="true" applyFill="true" applyBorder="true" applyAlignment="true">
      <alignment horizontal="center" vertical="center"/>
    </xf>
    <xf numFmtId="168" fontId="150" fillId="33" borderId="130" xfId="45662" applyNumberFormat="true" applyFont="true" applyFill="true" applyBorder="true" applyAlignment="true">
      <alignment horizontal="center" vertical="center"/>
    </xf>
    <xf numFmtId="168" fontId="150" fillId="33" borderId="107" xfId="45663" applyNumberFormat="true" applyFont="true" applyFill="true" applyBorder="true" applyAlignment="true">
      <alignment horizontal="center" vertical="center"/>
    </xf>
    <xf numFmtId="168" fontId="150" fillId="33" borderId="100" xfId="45662" applyNumberFormat="true" applyFont="true" applyFill="true" applyBorder="true" applyAlignment="true">
      <alignment horizontal="center" vertical="center"/>
    </xf>
    <xf numFmtId="0" fontId="151" fillId="26" borderId="106" xfId="45476" applyFont="true" applyFill="true" applyBorder="true" applyAlignment="true">
      <alignment horizontal="left" vertical="center"/>
    </xf>
    <xf numFmtId="0" fontId="151" fillId="26" borderId="107" xfId="45482" applyFont="true" applyFill="true" applyBorder="true" applyAlignment="true">
      <alignment horizontal="left" vertical="center"/>
    </xf>
    <xf numFmtId="0" fontId="151" fillId="26" borderId="108" xfId="45488" applyFont="true" applyFill="true" applyBorder="true" applyAlignment="true">
      <alignment horizontal="left" vertical="center"/>
    </xf>
    <xf numFmtId="0" fontId="151" fillId="26" borderId="106" xfId="45512" applyFont="true" applyFill="true" applyBorder="true" applyAlignment="true">
      <alignment horizontal="left" vertical="center"/>
    </xf>
    <xf numFmtId="0" fontId="151" fillId="26" borderId="107" xfId="45512" applyFont="true" applyFill="true" applyBorder="true" applyAlignment="true">
      <alignment horizontal="left" vertical="center"/>
    </xf>
    <xf numFmtId="0" fontId="151" fillId="26" borderId="106" xfId="45532" applyFont="true" applyFill="true" applyBorder="true" applyAlignment="true">
      <alignment horizontal="left" vertical="center"/>
    </xf>
    <xf numFmtId="0" fontId="151" fillId="26" borderId="107" xfId="45538" applyFont="true" applyFill="true" applyBorder="true" applyAlignment="true">
      <alignment horizontal="left" vertical="center"/>
    </xf>
    <xf numFmtId="0" fontId="151" fillId="0" borderId="107" xfId="45538" applyFont="true" applyFill="true" applyBorder="true" applyAlignment="true">
      <alignment horizontal="left" vertical="center"/>
    </xf>
    <xf numFmtId="0" fontId="151" fillId="0" borderId="107" xfId="45544" applyFont="true" applyFill="true" applyBorder="true" applyAlignment="true">
      <alignment horizontal="left" vertical="center"/>
    </xf>
    <xf numFmtId="0" fontId="151" fillId="26" borderId="106" xfId="45562" applyFont="true" applyFill="true" applyBorder="true" applyAlignment="true">
      <alignment horizontal="left" vertical="center"/>
    </xf>
    <xf numFmtId="0" fontId="151" fillId="26" borderId="107" xfId="45568" applyFont="true" applyFill="true" applyBorder="true" applyAlignment="true">
      <alignment horizontal="left" vertical="center"/>
    </xf>
    <xf numFmtId="0" fontId="151" fillId="26" borderId="108" xfId="45574" applyFont="true" applyFill="true" applyBorder="true" applyAlignment="true">
      <alignment horizontal="left" vertical="center"/>
    </xf>
    <xf numFmtId="0" fontId="151" fillId="26" borderId="106" xfId="45592" applyFont="true" applyFill="true" applyBorder="true" applyAlignment="true">
      <alignment horizontal="left" vertical="center"/>
    </xf>
    <xf numFmtId="0" fontId="151" fillId="26" borderId="107" xfId="45598" applyFont="true" applyFill="true" applyBorder="true" applyAlignment="true">
      <alignment horizontal="left" vertical="center"/>
    </xf>
    <xf numFmtId="0" fontId="151" fillId="26" borderId="106" xfId="45598" applyFont="true" applyFill="true" applyBorder="true" applyAlignment="true">
      <alignment horizontal="left" vertical="center"/>
    </xf>
    <xf numFmtId="0" fontId="151" fillId="26" borderId="108" xfId="45598" applyFont="true" applyFill="true" applyBorder="true" applyAlignment="true">
      <alignment horizontal="left" vertical="center"/>
    </xf>
    <xf numFmtId="0" fontId="151" fillId="0" borderId="107" xfId="45580" applyFont="true" applyFill="true" applyBorder="true" applyAlignment="true">
      <alignment horizontal="left" vertical="center"/>
    </xf>
    <xf numFmtId="0" fontId="151" fillId="0" borderId="107" xfId="45586" applyFont="true" applyFill="true" applyBorder="true" applyAlignment="true">
      <alignment horizontal="left" vertical="center"/>
    </xf>
    <xf numFmtId="0" fontId="151" fillId="0" borderId="107" xfId="45592" applyFont="true" applyFill="true" applyBorder="true" applyAlignment="true">
      <alignment horizontal="left" vertical="center"/>
    </xf>
    <xf numFmtId="0" fontId="151" fillId="0" borderId="107" xfId="45598" applyFont="true" applyFill="true" applyBorder="true" applyAlignment="true">
      <alignment horizontal="left" vertical="center"/>
    </xf>
    <xf numFmtId="0" fontId="151" fillId="0" borderId="107" xfId="45604" applyFont="true" applyFill="true" applyBorder="true" applyAlignment="true">
      <alignment horizontal="left" vertical="center"/>
    </xf>
    <xf numFmtId="0" fontId="151" fillId="0" borderId="108" xfId="45598" applyFont="true" applyFill="true" applyBorder="true" applyAlignment="true">
      <alignment horizontal="left" vertical="center"/>
    </xf>
    <xf numFmtId="0" fontId="151" fillId="26" borderId="106" xfId="45634" applyFont="true" applyFill="true" applyBorder="true" applyAlignment="true">
      <alignment horizontal="left" vertical="center"/>
    </xf>
    <xf numFmtId="0" fontId="151" fillId="26" borderId="107" xfId="45640" applyFont="true" applyFill="true" applyBorder="true" applyAlignment="true">
      <alignment horizontal="left" vertical="center"/>
    </xf>
    <xf numFmtId="0" fontId="151" fillId="26" borderId="108" xfId="45640" applyFont="true" applyFill="true" applyBorder="true" applyAlignment="true">
      <alignment horizontal="left" vertical="center"/>
    </xf>
    <xf numFmtId="0" fontId="151" fillId="26" borderId="106" xfId="45640" applyFont="true" applyFill="true" applyBorder="true" applyAlignment="true">
      <alignment horizontal="left" vertical="center"/>
    </xf>
    <xf numFmtId="0" fontId="151" fillId="0" borderId="107" xfId="45622" applyFont="true" applyFill="true" applyBorder="true" applyAlignment="true">
      <alignment horizontal="left" vertical="center"/>
    </xf>
    <xf numFmtId="0" fontId="151" fillId="0" borderId="107" xfId="45628" applyFont="true" applyFill="true" applyBorder="true" applyAlignment="true">
      <alignment horizontal="left" vertical="center"/>
    </xf>
    <xf numFmtId="0" fontId="151" fillId="0" borderId="107" xfId="45634" applyFont="true" applyFill="true" applyBorder="true" applyAlignment="true">
      <alignment horizontal="left" vertical="center"/>
    </xf>
    <xf numFmtId="0" fontId="151" fillId="0" borderId="107" xfId="45640" applyFont="true" applyFill="true" applyBorder="true" applyAlignment="true">
      <alignment horizontal="left" vertical="center"/>
    </xf>
    <xf numFmtId="0" fontId="151" fillId="0" borderId="107" xfId="45660" applyFont="true" applyFill="true" applyBorder="true" applyAlignment="true">
      <alignment horizontal="left"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91" applyFont="true" applyBorder="true" applyAlignment="true">
      <alignment horizontal="center" vertical="center"/>
    </xf>
    <xf numFmtId="0" fontId="181" fillId="3" borderId="10" xfId="45021" applyFont="true" applyBorder="true" applyAlignment="true">
      <alignment horizontal="center" vertical="center"/>
    </xf>
    <xf numFmtId="0" fontId="181" fillId="3" borderId="10" xfId="45042" applyFont="true" applyBorder="true" applyAlignment="true">
      <alignment horizontal="center" vertical="center"/>
    </xf>
    <xf numFmtId="0" fontId="181" fillId="3" borderId="10" xfId="45084"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8" xfId="40072" applyNumberFormat="true" applyFont="true" applyFill="true" applyBorder="true" applyAlignment="true">
      <alignment horizontal="center" vertical="center"/>
    </xf>
    <xf numFmtId="168" fontId="181" fillId="28" borderId="139"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41" applyFont="true" applyBorder="true" applyAlignment="true">
      <alignment horizontal="center" vertical="center"/>
    </xf>
    <xf numFmtId="0" fontId="151" fillId="3" borderId="10" xfId="45043" applyFont="true" applyBorder="true" applyAlignment="true">
      <alignment horizontal="center" vertical="center"/>
    </xf>
    <xf numFmtId="0" fontId="151" fillId="3" borderId="10" xfId="45083" applyFont="true" applyBorder="true" applyAlignment="true">
      <alignment horizontal="center" vertical="center"/>
    </xf>
    <xf numFmtId="0" fontId="151" fillId="3" borderId="10" xfId="45085" applyFont="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169" fontId="150" fillId="33" borderId="107" xfId="44950" applyNumberFormat="true" applyFont="true" applyFill="true" applyBorder="true" applyAlignment="true">
      <alignment horizontal="center" vertical="center"/>
    </xf>
    <xf numFmtId="169" fontId="150" fillId="33" borderId="108" xfId="44956"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7" xfId="44980" applyNumberFormat="true" applyFont="true" applyFill="true" applyBorder="true" applyAlignment="true">
      <alignment horizontal="center" vertical="center"/>
    </xf>
    <xf numFmtId="169" fontId="150" fillId="33" borderId="107" xfId="44974"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4980"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004" applyNumberFormat="true" applyFont="true" applyFill="true" applyBorder="true" applyAlignment="true">
      <alignment horizontal="center" vertical="center"/>
    </xf>
    <xf numFmtId="169" fontId="150" fillId="33" borderId="107" xfId="45010" applyNumberFormat="true" applyFont="true" applyFill="true" applyBorder="true" applyAlignment="true">
      <alignment horizontal="center" vertical="center"/>
    </xf>
    <xf numFmtId="169" fontId="150" fillId="33" borderId="107" xfId="45016" applyNumberFormat="true" applyFont="true" applyFill="true" applyBorder="true" applyAlignment="true">
      <alignment horizontal="center" vertical="center"/>
    </xf>
    <xf numFmtId="169" fontId="181" fillId="33" borderId="106" xfId="45055" applyNumberFormat="true" applyFont="true" applyFill="true" applyBorder="true" applyAlignment="true">
      <alignment horizontal="center" vertical="center"/>
    </xf>
    <xf numFmtId="169" fontId="181" fillId="33" borderId="107" xfId="45061" applyNumberFormat="true" applyFont="true" applyFill="true" applyBorder="true" applyAlignment="true">
      <alignment horizontal="center" vertical="center"/>
    </xf>
    <xf numFmtId="169" fontId="150" fillId="33" borderId="107" xfId="45061"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043" applyFont="true" applyFill="true" applyBorder="true" applyAlignment="true">
      <alignment horizontal="center" vertical="center" wrapText="true"/>
    </xf>
    <xf numFmtId="0" fontId="151" fillId="33" borderId="107" xfId="45049" applyFont="true" applyFill="true" applyBorder="true" applyAlignment="true">
      <alignment horizontal="center" vertical="center" wrapText="true"/>
    </xf>
    <xf numFmtId="168" fontId="150" fillId="33" borderId="107" xfId="45071" applyNumberFormat="true" applyFont="true" applyFill="true" applyBorder="true" applyAlignment="true">
      <alignment horizontal="center" vertical="center"/>
    </xf>
    <xf numFmtId="168" fontId="150" fillId="33" borderId="107" xfId="45075" applyNumberFormat="true" applyFont="true" applyFill="true" applyBorder="true" applyAlignment="true">
      <alignment horizontal="center" vertical="center"/>
    </xf>
    <xf numFmtId="168" fontId="150" fillId="33" borderId="107" xfId="45079" applyNumberFormat="true" applyFont="true" applyFill="true" applyBorder="true" applyAlignment="true">
      <alignment horizontal="center" vertical="center"/>
    </xf>
    <xf numFmtId="169" fontId="150" fillId="33" borderId="107" xfId="45067" applyNumberFormat="true" applyFont="true" applyFill="true" applyBorder="true" applyAlignment="true">
      <alignment horizontal="center" vertical="center"/>
    </xf>
    <xf numFmtId="0" fontId="151" fillId="33" borderId="107" xfId="45085" applyFont="true" applyFill="true" applyBorder="true" applyAlignment="true">
      <alignment horizontal="center" vertical="center" wrapText="true"/>
    </xf>
    <xf numFmtId="0" fontId="151" fillId="33" borderId="107" xfId="45091" applyFont="true" applyFill="true" applyBorder="true" applyAlignment="true">
      <alignment horizontal="center" vertical="center" wrapText="true"/>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81" fillId="0" borderId="10" xfId="4017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97" applyFont="true" applyBorder="true" applyAlignment="true">
      <alignment horizontal="center" vertical="center"/>
    </xf>
    <xf numFmtId="0" fontId="181" fillId="3" borderId="10" xfId="45227" applyFont="true" applyBorder="true" applyAlignment="true">
      <alignment horizontal="center" vertical="center"/>
    </xf>
    <xf numFmtId="0" fontId="181" fillId="3" borderId="10" xfId="45253" applyFont="true" applyBorder="true" applyAlignment="true">
      <alignment horizontal="center" vertical="center"/>
    </xf>
    <xf numFmtId="0" fontId="181" fillId="3" borderId="10" xfId="45283" applyFont="true" applyBorder="true" applyAlignment="true">
      <alignment horizontal="center" vertical="center"/>
    </xf>
    <xf numFmtId="0" fontId="181" fillId="3" borderId="10" xfId="45313" applyFont="true" applyBorder="true" applyAlignment="true">
      <alignment horizontal="center" vertical="center"/>
    </xf>
    <xf numFmtId="0" fontId="181" fillId="3" borderId="10" xfId="45355" applyFont="true" applyBorder="true" applyAlignment="true">
      <alignment horizontal="center" vertical="center"/>
    </xf>
    <xf numFmtId="0" fontId="151" fillId="3" borderId="10" xfId="45196" applyFont="true" applyBorder="true" applyAlignment="true">
      <alignment horizontal="center" vertical="center"/>
    </xf>
    <xf numFmtId="0" fontId="151" fillId="3" borderId="10" xfId="45198" applyFont="true" applyBorder="true" applyAlignment="true">
      <alignment horizontal="center" vertical="center"/>
    </xf>
    <xf numFmtId="0" fontId="151" fillId="3" borderId="10" xfId="45226" applyFont="true" applyBorder="true" applyAlignment="true">
      <alignment horizontal="center" vertical="center"/>
    </xf>
    <xf numFmtId="0" fontId="151" fillId="3" borderId="10" xfId="45228" applyFont="true" applyBorder="true" applyAlignment="true">
      <alignment horizontal="center" vertical="center"/>
    </xf>
    <xf numFmtId="0" fontId="151" fillId="3" borderId="10" xfId="45252" applyFont="true" applyBorder="true" applyAlignment="true">
      <alignment horizontal="center" vertical="center"/>
    </xf>
    <xf numFmtId="0" fontId="151" fillId="3" borderId="10" xfId="45254" applyFont="true" applyBorder="true" applyAlignment="true">
      <alignment horizontal="center" vertical="center"/>
    </xf>
    <xf numFmtId="0" fontId="151" fillId="3" borderId="10" xfId="45282" applyFont="true" applyBorder="true" applyAlignment="true">
      <alignment horizontal="center" vertical="center"/>
    </xf>
    <xf numFmtId="0" fontId="151" fillId="3" borderId="10" xfId="45284" applyFont="true" applyBorder="true" applyAlignment="true">
      <alignment horizontal="center" vertical="center"/>
    </xf>
    <xf numFmtId="0" fontId="151" fillId="3" borderId="10" xfId="45312" applyFont="true" applyBorder="true" applyAlignment="true">
      <alignment horizontal="center" vertical="center"/>
    </xf>
    <xf numFmtId="0" fontId="151" fillId="3" borderId="10" xfId="45314" applyFont="true" applyBorder="true" applyAlignment="true">
      <alignment horizontal="center" vertical="center"/>
    </xf>
    <xf numFmtId="0" fontId="151" fillId="3" borderId="10" xfId="45354" applyFont="true" applyBorder="true" applyAlignment="true">
      <alignment horizontal="center" vertical="center"/>
    </xf>
    <xf numFmtId="0" fontId="151" fillId="3" borderId="10" xfId="45356" applyFont="true" applyBorder="true" applyAlignment="true">
      <alignment horizontal="center" vertical="center"/>
    </xf>
    <xf numFmtId="169" fontId="150" fillId="33" borderId="106" xfId="45210" applyNumberFormat="true" applyFont="true" applyFill="true" applyBorder="true" applyAlignment="true">
      <alignment horizontal="center" vertical="center"/>
    </xf>
    <xf numFmtId="169" fontId="150" fillId="33" borderId="107" xfId="45216" applyNumberFormat="true" applyFont="true" applyFill="true" applyBorder="true" applyAlignment="true">
      <alignment horizontal="center" vertical="center"/>
    </xf>
    <xf numFmtId="169" fontId="150" fillId="33" borderId="108" xfId="45222" applyNumberFormat="true" applyFont="true" applyFill="true" applyBorder="true" applyAlignment="true">
      <alignment horizontal="center" vertical="center"/>
    </xf>
    <xf numFmtId="169" fontId="150" fillId="33" borderId="106" xfId="45246" applyNumberFormat="true" applyFont="true" applyFill="true" applyBorder="true" applyAlignment="true">
      <alignment horizontal="center" vertical="center"/>
    </xf>
    <xf numFmtId="169" fontId="150" fillId="33" borderId="107" xfId="45246" applyNumberFormat="true" applyFont="true" applyFill="true" applyBorder="true" applyAlignment="true">
      <alignment horizontal="center" vertical="center"/>
    </xf>
    <xf numFmtId="169" fontId="150" fillId="33" borderId="107" xfId="45240" applyNumberFormat="true" applyFont="true" applyFill="true" applyBorder="true" applyAlignment="true">
      <alignment horizontal="center" vertical="center"/>
    </xf>
    <xf numFmtId="169" fontId="150" fillId="33" borderId="106" xfId="45266" applyNumberFormat="true" applyFont="true" applyFill="true" applyBorder="true" applyAlignment="true">
      <alignment horizontal="center" vertical="center"/>
    </xf>
    <xf numFmtId="169" fontId="150" fillId="33" borderId="107" xfId="45272" applyNumberFormat="true" applyFont="true" applyFill="true" applyBorder="true" applyAlignment="true">
      <alignment horizontal="center" vertical="center"/>
    </xf>
    <xf numFmtId="169" fontId="150" fillId="33" borderId="107" xfId="45278" applyNumberFormat="true" applyFont="true" applyFill="true" applyBorder="true" applyAlignment="true">
      <alignment horizontal="center" vertical="center"/>
    </xf>
    <xf numFmtId="169" fontId="150" fillId="33" borderId="106" xfId="45296" applyNumberFormat="true" applyFont="true" applyFill="true" applyBorder="true" applyAlignment="true">
      <alignment horizontal="center" vertical="center"/>
    </xf>
    <xf numFmtId="169" fontId="150" fillId="33" borderId="107" xfId="45302" applyNumberFormat="true" applyFont="true" applyFill="true" applyBorder="true" applyAlignment="true">
      <alignment horizontal="center" vertical="center"/>
    </xf>
    <xf numFmtId="169" fontId="150" fillId="33" borderId="108" xfId="45308" applyNumberFormat="true" applyFont="true" applyFill="true" applyBorder="true" applyAlignment="true">
      <alignment horizontal="center" vertical="center"/>
    </xf>
    <xf numFmtId="169" fontId="150" fillId="33" borderId="106" xfId="45326" applyNumberFormat="true" applyFont="true" applyFill="true" applyBorder="true" applyAlignment="true">
      <alignment horizontal="center" vertical="center"/>
    </xf>
    <xf numFmtId="169" fontId="150" fillId="33" borderId="107" xfId="45332" applyNumberFormat="true" applyFont="true" applyFill="true" applyBorder="true" applyAlignment="true">
      <alignment horizontal="center" vertical="center"/>
    </xf>
    <xf numFmtId="0" fontId="151" fillId="33" borderId="107" xfId="45314" applyFont="true" applyFill="true" applyBorder="true" applyAlignment="true">
      <alignment horizontal="center" vertical="center" wrapText="true"/>
    </xf>
    <xf numFmtId="0" fontId="151" fillId="33" borderId="107" xfId="45320" applyFont="true" applyFill="true" applyBorder="true" applyAlignment="true">
      <alignment horizontal="center" vertical="center" wrapText="true"/>
    </xf>
    <xf numFmtId="168" fontId="150" fillId="33" borderId="107" xfId="45342" applyNumberFormat="true" applyFont="true" applyFill="true" applyBorder="true" applyAlignment="true">
      <alignment horizontal="center" vertical="center"/>
    </xf>
    <xf numFmtId="168" fontId="150" fillId="33" borderId="107" xfId="45346" applyNumberFormat="true" applyFont="true" applyFill="true" applyBorder="true" applyAlignment="true">
      <alignment horizontal="center" vertical="center"/>
    </xf>
    <xf numFmtId="168" fontId="150" fillId="33" borderId="107" xfId="45350" applyNumberFormat="true" applyFont="true" applyFill="true" applyBorder="true" applyAlignment="true">
      <alignment horizontal="center" vertical="center"/>
    </xf>
    <xf numFmtId="169" fontId="150" fillId="33" borderId="108" xfId="45332" applyNumberFormat="true" applyFont="true" applyFill="true" applyBorder="true" applyAlignment="true">
      <alignment horizontal="center" vertical="center"/>
    </xf>
    <xf numFmtId="0" fontId="151" fillId="33" borderId="107" xfId="45356" applyFont="true" applyFill="true" applyBorder="true" applyAlignment="true">
      <alignment horizontal="center" vertical="center" wrapText="true"/>
    </xf>
    <xf numFmtId="0" fontId="151" fillId="33" borderId="107" xfId="45362"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81" fillId="3" borderId="10" xfId="45467" applyFont="true" applyBorder="true" applyAlignment="true">
      <alignment horizontal="center" vertical="center"/>
    </xf>
    <xf numFmtId="0" fontId="181" fillId="3" borderId="10" xfId="45497" applyFont="true" applyBorder="true" applyAlignment="true">
      <alignment horizontal="center" vertical="center"/>
    </xf>
    <xf numFmtId="0" fontId="181" fillId="3" borderId="10" xfId="45523" applyFont="true" applyBorder="true" applyAlignment="true">
      <alignment horizontal="center" vertical="center"/>
    </xf>
    <xf numFmtId="0" fontId="181" fillId="3" borderId="10" xfId="45553" applyFont="true" applyBorder="true" applyAlignment="true">
      <alignment horizontal="center" vertical="center"/>
    </xf>
    <xf numFmtId="0" fontId="181" fillId="3" borderId="10" xfId="45583" applyFont="true" applyBorder="true" applyAlignment="true">
      <alignment horizontal="center" vertical="center"/>
    </xf>
    <xf numFmtId="0" fontId="181" fillId="3" borderId="10" xfId="45625" applyFont="true" applyBorder="true" applyAlignment="true">
      <alignment horizontal="center" vertical="center"/>
    </xf>
    <xf numFmtId="0" fontId="151" fillId="3" borderId="10" xfId="45466" applyFont="true" applyBorder="true" applyAlignment="true">
      <alignment horizontal="center" vertical="center"/>
    </xf>
    <xf numFmtId="0" fontId="151" fillId="3" borderId="10" xfId="45468" applyFont="true" applyBorder="true" applyAlignment="true">
      <alignment horizontal="center" vertical="center"/>
    </xf>
    <xf numFmtId="0" fontId="151" fillId="3" borderId="10" xfId="45496" applyFont="true" applyBorder="true" applyAlignment="true">
      <alignment horizontal="center" vertical="center"/>
    </xf>
    <xf numFmtId="0" fontId="151" fillId="3" borderId="10" xfId="45498" applyFont="true" applyBorder="true" applyAlignment="true">
      <alignment horizontal="center" vertical="center"/>
    </xf>
    <xf numFmtId="0" fontId="151" fillId="3" borderId="10" xfId="45522" applyFont="true" applyBorder="true" applyAlignment="true">
      <alignment horizontal="center" vertical="center"/>
    </xf>
    <xf numFmtId="0" fontId="151" fillId="3" borderId="10" xfId="45524" applyFont="true" applyBorder="true" applyAlignment="true">
      <alignment horizontal="center" vertical="center"/>
    </xf>
    <xf numFmtId="0" fontId="151" fillId="3" borderId="10" xfId="45552" applyFont="true" applyBorder="true" applyAlignment="true">
      <alignment horizontal="center" vertical="center"/>
    </xf>
    <xf numFmtId="0" fontId="151" fillId="3" borderId="10" xfId="45554" applyFont="true" applyBorder="true" applyAlignment="true">
      <alignment horizontal="center" vertical="center"/>
    </xf>
    <xf numFmtId="0" fontId="151" fillId="3" borderId="10" xfId="45582" applyFont="true" applyBorder="true" applyAlignment="true">
      <alignment horizontal="center" vertical="center"/>
    </xf>
    <xf numFmtId="0" fontId="151" fillId="3" borderId="10" xfId="45584" applyFont="true" applyBorder="true" applyAlignment="true">
      <alignment horizontal="center" vertical="center"/>
    </xf>
    <xf numFmtId="0" fontId="151" fillId="3" borderId="10" xfId="45624" applyFont="true" applyBorder="true" applyAlignment="true">
      <alignment horizontal="center" vertical="center"/>
    </xf>
    <xf numFmtId="0" fontId="151" fillId="3" borderId="10" xfId="45626" applyFont="true" applyBorder="true" applyAlignment="true">
      <alignment horizontal="center" vertical="center"/>
    </xf>
    <xf numFmtId="169" fontId="150" fillId="33" borderId="106" xfId="45480" applyNumberFormat="true" applyFont="true" applyFill="true" applyBorder="true" applyAlignment="true">
      <alignment horizontal="center" vertical="center"/>
    </xf>
    <xf numFmtId="169" fontId="150" fillId="33" borderId="107" xfId="45486" applyNumberFormat="true" applyFont="true" applyFill="true" applyBorder="true" applyAlignment="true">
      <alignment horizontal="center" vertical="center"/>
    </xf>
    <xf numFmtId="169" fontId="150" fillId="33" borderId="108" xfId="45492" applyNumberFormat="true" applyFont="true" applyFill="true" applyBorder="true" applyAlignment="true">
      <alignment horizontal="center" vertical="center"/>
    </xf>
    <xf numFmtId="169" fontId="150" fillId="33" borderId="106" xfId="45516" applyNumberFormat="true" applyFont="true" applyFill="true" applyBorder="true" applyAlignment="true">
      <alignment horizontal="center" vertical="center"/>
    </xf>
    <xf numFmtId="169" fontId="150" fillId="33" borderId="107" xfId="45516" applyNumberFormat="true" applyFont="true" applyFill="true" applyBorder="true" applyAlignment="true">
      <alignment horizontal="center" vertical="center"/>
    </xf>
    <xf numFmtId="169" fontId="150" fillId="33" borderId="107" xfId="45510" applyNumberFormat="true" applyFont="true" applyFill="true" applyBorder="true" applyAlignment="true">
      <alignment horizontal="center" vertical="center"/>
    </xf>
    <xf numFmtId="169" fontId="150" fillId="33" borderId="106" xfId="45536" applyNumberFormat="true" applyFont="true" applyFill="true" applyBorder="true" applyAlignment="true">
      <alignment horizontal="center" vertical="center"/>
    </xf>
    <xf numFmtId="169" fontId="150" fillId="33" borderId="107" xfId="45542" applyNumberFormat="true" applyFont="true" applyFill="true" applyBorder="true" applyAlignment="true">
      <alignment horizontal="center" vertical="center"/>
    </xf>
    <xf numFmtId="169" fontId="150" fillId="33" borderId="107" xfId="45548" applyNumberFormat="true" applyFont="true" applyFill="true" applyBorder="true" applyAlignment="true">
      <alignment horizontal="center" vertical="center"/>
    </xf>
    <xf numFmtId="169" fontId="150" fillId="33" borderId="106" xfId="45566" applyNumberFormat="true" applyFont="true" applyFill="true" applyBorder="true" applyAlignment="true">
      <alignment horizontal="center" vertical="center"/>
    </xf>
    <xf numFmtId="169" fontId="150" fillId="33" borderId="107" xfId="45572" applyNumberFormat="true" applyFont="true" applyFill="true" applyBorder="true" applyAlignment="true">
      <alignment horizontal="center" vertical="center"/>
    </xf>
    <xf numFmtId="169" fontId="150" fillId="33" borderId="108" xfId="45578" applyNumberFormat="true" applyFont="true" applyFill="true" applyBorder="true" applyAlignment="true">
      <alignment horizontal="center" vertical="center"/>
    </xf>
    <xf numFmtId="169" fontId="150" fillId="33" borderId="106" xfId="45596" applyNumberFormat="true" applyFont="true" applyFill="true" applyBorder="true" applyAlignment="true">
      <alignment horizontal="center" vertical="center"/>
    </xf>
    <xf numFmtId="169" fontId="150" fillId="33" borderId="107" xfId="45602" applyNumberFormat="true" applyFont="true" applyFill="true" applyBorder="true" applyAlignment="true">
      <alignment horizontal="center" vertical="center"/>
    </xf>
    <xf numFmtId="0" fontId="151" fillId="33" borderId="107" xfId="45584" applyFont="true" applyFill="true" applyBorder="true" applyAlignment="true">
      <alignment horizontal="center" vertical="center" wrapText="true"/>
    </xf>
    <xf numFmtId="0" fontId="151" fillId="33" borderId="107" xfId="45590" applyFont="true" applyFill="true" applyBorder="true" applyAlignment="true">
      <alignment horizontal="center" vertical="center" wrapText="true"/>
    </xf>
    <xf numFmtId="168" fontId="150" fillId="33" borderId="107" xfId="45612" applyNumberFormat="true" applyFont="true" applyFill="true" applyBorder="true" applyAlignment="true">
      <alignment horizontal="center" vertical="center"/>
    </xf>
    <xf numFmtId="168" fontId="150" fillId="33" borderId="107" xfId="45616" applyNumberFormat="true" applyFont="true" applyFill="true" applyBorder="true" applyAlignment="true">
      <alignment horizontal="center" vertical="center"/>
    </xf>
    <xf numFmtId="168" fontId="150" fillId="33" borderId="107" xfId="45620" applyNumberFormat="true" applyFont="true" applyFill="true" applyBorder="true" applyAlignment="true">
      <alignment horizontal="center" vertical="center"/>
    </xf>
    <xf numFmtId="169" fontId="150" fillId="33" borderId="108" xfId="45602" applyNumberFormat="true" applyFont="true" applyFill="true" applyBorder="true" applyAlignment="true">
      <alignment horizontal="center" vertical="center"/>
    </xf>
    <xf numFmtId="169" fontId="150" fillId="33" borderId="106" xfId="45638" applyNumberFormat="true" applyFont="true" applyFill="true" applyBorder="true" applyAlignment="true">
      <alignment horizontal="center" vertical="center"/>
    </xf>
    <xf numFmtId="169" fontId="150" fillId="33" borderId="107" xfId="45644" applyNumberFormat="true" applyFont="true" applyFill="true" applyBorder="true" applyAlignment="true">
      <alignment horizontal="center" vertical="center"/>
    </xf>
    <xf numFmtId="169" fontId="150" fillId="33" borderId="107" xfId="45650" applyNumberFormat="true" applyFont="true" applyFill="true" applyBorder="true" applyAlignment="true">
      <alignment horizontal="center" vertical="center"/>
    </xf>
    <xf numFmtId="0" fontId="151" fillId="33" borderId="107" xfId="45626" applyFont="true" applyFill="true" applyBorder="true" applyAlignment="true">
      <alignment horizontal="center" vertical="center" wrapText="true"/>
    </xf>
    <xf numFmtId="0" fontId="151" fillId="33" borderId="107" xfId="45632" applyFont="true" applyFill="true" applyBorder="true" applyAlignment="true">
      <alignment horizontal="center" vertical="center" wrapText="true"/>
    </xf>
    <xf numFmtId="168" fontId="150" fillId="33" borderId="107" xfId="45654" applyNumberFormat="true" applyFont="true" applyFill="true" applyBorder="true" applyAlignment="true">
      <alignment horizontal="center" vertical="center"/>
    </xf>
    <xf numFmtId="168" fontId="150" fillId="33" borderId="107" xfId="45658" applyNumberFormat="true" applyFont="true" applyFill="true" applyBorder="true" applyAlignment="true">
      <alignment horizontal="center" vertical="center"/>
    </xf>
    <xf numFmtId="168" fontId="150" fillId="33" borderId="107" xfId="45664"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151" fillId="3" borderId="10" xfId="45187" applyFont="true" applyAlignment="true">
      <alignment horizontal="right" vertical="top" wrapText="true"/>
    </xf>
    <xf numFmtId="0" fontId="151" fillId="3" borderId="10" xfId="45189" applyFont="true" applyAlignment="true">
      <alignment horizontal="right" vertical="top" wrapText="true"/>
    </xf>
    <xf numFmtId="0" fontId="151" fillId="26" borderId="10" xfId="45176" applyFont="true" applyFill="true" applyAlignment="true">
      <alignment horizontal="right" vertical="top" wrapText="true"/>
    </xf>
    <xf numFmtId="0" fontId="151" fillId="26" borderId="10" xfId="45180" applyFont="true" applyFill="true" applyAlignment="true">
      <alignment horizontal="right" vertical="top" wrapText="true"/>
    </xf>
    <xf numFmtId="0" fontId="151" fillId="26" borderId="10" xfId="45162" applyFont="true" applyFill="true" applyAlignment="true">
      <alignment horizontal="right" vertical="top" wrapText="true"/>
    </xf>
    <xf numFmtId="0" fontId="179" fillId="3" borderId="10" xfId="45119" applyFont="true" applyAlignment="true">
      <alignment horizontal="right" vertical="top" wrapText="true"/>
    </xf>
    <xf numFmtId="0" fontId="179" fillId="3" borderId="10" xfId="45121" applyFont="true" applyAlignment="true">
      <alignment horizontal="right" vertical="top" wrapText="true"/>
    </xf>
    <xf numFmtId="0" fontId="151" fillId="26" borderId="10" xfId="45142" applyFont="true" applyFill="true" applyAlignment="true">
      <alignment horizontal="right" vertical="top" wrapText="true"/>
    </xf>
    <xf numFmtId="0" fontId="179" fillId="3" borderId="10" xfId="45120" applyFont="true" applyAlignment="true">
      <alignment horizontal="right" vertical="top" wrapText="true"/>
    </xf>
    <xf numFmtId="0" fontId="151" fillId="26" borderId="10" xfId="45144" applyFont="true" applyFill="true" applyAlignment="true">
      <alignment horizontal="right" vertical="top" wrapText="true"/>
    </xf>
    <xf numFmtId="0" fontId="151" fillId="3" borderId="10" xfId="45184" applyFont="true" applyAlignment="true">
      <alignment horizontal="right" vertical="top" wrapText="true"/>
    </xf>
    <xf numFmtId="0" fontId="151" fillId="26" borderId="10" xfId="45134" applyFont="true" applyFill="true" applyAlignment="true">
      <alignment horizontal="right" vertical="top" wrapText="true"/>
    </xf>
    <xf numFmtId="0" fontId="151" fillId="26" borderId="10" xfId="45138" applyFont="true" applyFill="true" applyAlignment="true">
      <alignment horizontal="right" vertical="top" wrapText="true"/>
    </xf>
    <xf numFmtId="0" fontId="151" fillId="26" borderId="10" xfId="45136" applyFont="true" applyFill="true" applyAlignment="true">
      <alignment horizontal="right" vertical="top" wrapText="true"/>
    </xf>
    <xf numFmtId="0" fontId="151" fillId="26" borderId="10" xfId="45140" applyFont="true" applyFill="true" applyAlignment="true">
      <alignment horizontal="right" vertical="top" wrapText="true"/>
    </xf>
    <xf numFmtId="0" fontId="151" fillId="26" borderId="10" xfId="45128" applyFont="true" applyFill="true" applyAlignment="true">
      <alignment horizontal="right" vertical="top" wrapText="true"/>
    </xf>
    <xf numFmtId="0" fontId="151" fillId="26" borderId="10" xfId="45132" applyFont="true" applyFill="true" applyAlignment="true">
      <alignment horizontal="right" vertical="top" wrapText="true"/>
    </xf>
    <xf numFmtId="0" fontId="151" fillId="26" borderId="10" xfId="45130" applyFont="true" applyFill="true" applyAlignment="true">
      <alignment horizontal="right" vertical="top" wrapText="true"/>
    </xf>
    <xf numFmtId="0" fontId="151" fillId="3" borderId="10" xfId="45158" applyFont="true" applyAlignment="true">
      <alignment horizontal="right" vertical="top" wrapText="true"/>
    </xf>
    <xf numFmtId="0" fontId="151" fillId="3" borderId="10" xfId="45159" applyFont="true" applyAlignment="true">
      <alignment horizontal="right" vertical="top" wrapText="true"/>
    </xf>
    <xf numFmtId="0" fontId="151" fillId="3" borderId="52" xfId="45160" applyFont="true" applyBorder="true" applyAlignment="true">
      <alignment horizontal="right" vertical="top" wrapText="true"/>
    </xf>
    <xf numFmtId="0" fontId="151" fillId="3" borderId="53" xfId="45161" applyFont="true" applyBorder="true" applyAlignment="true">
      <alignment horizontal="right" vertical="top" wrapText="true"/>
    </xf>
    <xf numFmtId="0" fontId="151" fillId="3" borderId="10" xfId="45166" applyFont="true" applyAlignment="true">
      <alignment horizontal="right" vertical="top" wrapText="true"/>
    </xf>
    <xf numFmtId="0" fontId="151" fillId="3" borderId="10" xfId="45167" applyFont="true" applyAlignment="true">
      <alignment horizontal="right" vertical="top" wrapText="true"/>
    </xf>
    <xf numFmtId="0" fontId="151" fillId="3" borderId="52" xfId="45168" applyFont="true" applyBorder="true" applyAlignment="true">
      <alignment horizontal="right" vertical="top" wrapText="true"/>
    </xf>
    <xf numFmtId="0" fontId="151" fillId="3" borderId="53" xfId="45169" applyFont="true" applyBorder="true" applyAlignment="true">
      <alignment horizontal="right" vertical="top" wrapText="true"/>
    </xf>
    <xf numFmtId="0" fontId="151" fillId="3" borderId="10" xfId="45151" applyFont="true" applyAlignment="true">
      <alignment horizontal="right" vertical="top" wrapText="true"/>
    </xf>
    <xf numFmtId="0" fontId="151" fillId="3" borderId="10" xfId="45152" applyFont="true" applyAlignment="true">
      <alignment horizontal="right" vertical="top" wrapText="true"/>
    </xf>
    <xf numFmtId="0" fontId="151" fillId="3" borderId="52" xfId="45153" applyFont="true" applyBorder="true" applyAlignment="true">
      <alignment horizontal="right" vertical="top" wrapText="true"/>
    </xf>
    <xf numFmtId="0" fontId="151" fillId="3" borderId="53" xfId="45154" applyFont="true" applyBorder="true" applyAlignment="true">
      <alignment horizontal="right" vertical="top" wrapText="true"/>
    </xf>
    <xf numFmtId="0" fontId="158" fillId="3" borderId="10" xfId="45101" applyFont="true" applyAlignment="true">
      <alignment horizontal="center" vertical="center" wrapText="true"/>
    </xf>
    <xf numFmtId="0" fontId="158" fillId="3" borderId="10" xfId="45102" applyFont="true" applyAlignment="true">
      <alignment horizontal="center" vertical="center" wrapText="true"/>
    </xf>
    <xf numFmtId="0" fontId="158" fillId="3" borderId="10" xfId="45103" applyFont="true" applyAlignment="true">
      <alignment horizontal="center" vertical="center" wrapText="true"/>
    </xf>
    <xf numFmtId="0" fontId="178" fillId="3" borderId="57" xfId="45104" applyFont="true" applyBorder="true" applyAlignment="true">
      <alignment horizontal="left" wrapText="true"/>
    </xf>
    <xf numFmtId="0" fontId="178" fillId="3" borderId="57" xfId="45105" applyFont="true" applyBorder="true" applyAlignment="true">
      <alignment horizontal="left" wrapText="true"/>
    </xf>
    <xf numFmtId="0" fontId="151" fillId="26" borderId="59" xfId="45110" applyFont="true" applyFill="true" applyBorder="true" applyAlignment="true">
      <alignment horizontal="left" vertical="top" wrapText="true"/>
    </xf>
    <xf numFmtId="0" fontId="151" fillId="26" borderId="60" xfId="45113" applyFont="true" applyFill="true" applyBorder="true" applyAlignment="true">
      <alignment horizontal="left" vertical="top" wrapText="true"/>
    </xf>
    <xf numFmtId="0" fontId="150" fillId="3" borderId="10" xfId="45116" applyFont="true" applyAlignment="true">
      <alignment horizontal="left" vertical="top" wrapText="true"/>
    </xf>
    <xf numFmtId="0" fontId="150" fillId="3" borderId="10" xfId="45117" applyFont="true" applyAlignment="true">
      <alignment horizontal="left" vertical="top" wrapText="true"/>
    </xf>
    <xf numFmtId="0" fontId="150" fillId="3" borderId="10" xfId="45118"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26" borderId="102" xfId="45092" applyFont="true" applyFill="true" applyBorder="true" applyAlignment="true">
      <alignment horizontal="left" vertical="center" wrapText="true"/>
    </xf>
    <xf numFmtId="0" fontId="151" fillId="26" borderId="100" xfId="45095" applyFont="true" applyFill="true" applyBorder="true" applyAlignment="true">
      <alignment horizontal="left" vertical="center" wrapText="true"/>
    </xf>
    <xf numFmtId="0" fontId="151" fillId="26" borderId="105" xfId="45098"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179" fillId="3" borderId="10" xfId="45119" applyFont="true" applyAlignment="true">
      <alignment horizontal="center" vertical="center" wrapText="true"/>
    </xf>
    <xf numFmtId="0" fontId="24" fillId="3" borderId="10" xfId="19344" applyAlignment="true">
      <alignment wrapText="true"/>
    </xf>
    <xf numFmtId="0" fontId="179" fillId="3" borderId="10" xfId="45120" applyFont="true" applyAlignment="true">
      <alignment horizontal="center" vertical="center" wrapText="true"/>
    </xf>
    <xf numFmtId="0" fontId="179" fillId="3" borderId="10" xfId="45121" applyFont="true" applyAlignment="true">
      <alignment horizontal="center" vertical="center" wrapText="true"/>
    </xf>
    <xf numFmtId="0" fontId="24" fillId="15" borderId="10" xfId="19344" applyFill="true" applyAlignment="true">
      <alignment wrapText="true"/>
    </xf>
    <xf numFmtId="0" fontId="24" fillId="15" borderId="10" xfId="19344" applyFill="true" applyAlignment="true">
      <alignment vertical="top" wrapText="true"/>
    </xf>
    <xf numFmtId="0" fontId="151" fillId="26" borderId="100" xfId="45056" applyFont="true" applyFill="true" applyBorder="true" applyAlignment="true">
      <alignment horizontal="left" vertical="center" wrapText="true"/>
    </xf>
    <xf numFmtId="0" fontId="151" fillId="26" borderId="105" xfId="45056" applyFont="true" applyFill="true" applyBorder="true" applyAlignment="true">
      <alignment horizontal="left" vertical="center" wrapText="true"/>
    </xf>
    <xf numFmtId="0" fontId="151" fillId="15" borderId="100" xfId="45056" applyFont="true" applyFill="true" applyBorder="true" applyAlignment="true">
      <alignment horizontal="left" vertical="center" wrapText="true"/>
    </xf>
    <xf numFmtId="0" fontId="151" fillId="15" borderId="100" xfId="45062"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42" applyFont="true" applyBorder="true" applyAlignment="true">
      <alignment horizontal="center" vertical="center" wrapText="true"/>
    </xf>
    <xf numFmtId="0" fontId="151" fillId="3" borderId="52" xfId="45041" applyFont="true" applyBorder="true" applyAlignment="true">
      <alignment horizontal="center" vertical="center" wrapText="true"/>
    </xf>
    <xf numFmtId="0" fontId="151" fillId="3" borderId="53" xfId="45042" applyFont="true" applyBorder="true" applyAlignment="true">
      <alignment horizontal="center" vertical="center" wrapText="true"/>
    </xf>
    <xf numFmtId="0" fontId="151" fillId="3" borderId="3" xfId="45042" applyFont="true" applyBorder="true" applyAlignment="true">
      <alignment horizontal="center" vertical="center" wrapText="true"/>
    </xf>
    <xf numFmtId="0" fontId="151" fillId="26" borderId="100" xfId="40235"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84" applyFont="true" applyBorder="true" applyAlignment="true">
      <alignment horizontal="center" vertical="center" wrapText="true"/>
    </xf>
    <xf numFmtId="0" fontId="151" fillId="3" borderId="52" xfId="45083" applyFont="true" applyBorder="true" applyAlignment="true">
      <alignment horizontal="center" vertical="center" wrapText="true"/>
    </xf>
    <xf numFmtId="0" fontId="151" fillId="3" borderId="53" xfId="45084" applyFont="true" applyBorder="true" applyAlignment="true">
      <alignment horizontal="center" vertical="center" wrapText="true"/>
    </xf>
    <xf numFmtId="0" fontId="151" fillId="3" borderId="1" xfId="45084" applyFont="true" applyBorder="true" applyAlignment="true">
      <alignment horizontal="center" vertical="center" wrapText="true"/>
    </xf>
    <xf numFmtId="0" fontId="151" fillId="3" borderId="82" xfId="45083" applyFont="true" applyBorder="true" applyAlignment="true">
      <alignment horizontal="center" vertical="center" wrapText="true"/>
    </xf>
    <xf numFmtId="0" fontId="151" fillId="3" borderId="83" xfId="45084" applyFont="true" applyBorder="true" applyAlignment="true">
      <alignment horizontal="center" vertical="center" wrapText="true"/>
    </xf>
    <xf numFmtId="0" fontId="151" fillId="26" borderId="102" xfId="44999" applyFont="true" applyFill="true" applyBorder="true" applyAlignment="true">
      <alignment horizontal="left" vertical="center" wrapText="true"/>
    </xf>
    <xf numFmtId="0" fontId="151" fillId="26" borderId="100" xfId="4500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102" xfId="45050"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2" xfId="45020" applyFont="true" applyBorder="true" applyAlignment="true">
      <alignment horizontal="center" vertical="center" wrapText="true"/>
    </xf>
    <xf numFmtId="0" fontId="151" fillId="3" borderId="83" xfId="45021" applyFont="true" applyBorder="true" applyAlignment="true">
      <alignment horizontal="center" vertical="center" wrapText="true"/>
    </xf>
    <xf numFmtId="0" fontId="151" fillId="26" borderId="102" xfId="45029" applyFont="true" applyFill="true" applyBorder="true" applyAlignment="true">
      <alignment horizontal="left" vertical="center" wrapText="true"/>
    </xf>
    <xf numFmtId="0" fontId="151" fillId="26" borderId="100" xfId="45032" applyFont="true" applyFill="true" applyBorder="true" applyAlignment="true">
      <alignment horizontal="left" vertical="center" wrapText="true"/>
    </xf>
    <xf numFmtId="0" fontId="151" fillId="26" borderId="105" xfId="45035"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26" borderId="100" xfId="40055" applyFont="true" applyFill="true" applyBorder="true" applyAlignment="true">
      <alignment horizontal="left" vertical="center" wrapText="true"/>
    </xf>
    <xf numFmtId="0" fontId="151" fillId="26" borderId="102" xfId="44975"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5" applyFont="true" applyFill="true" applyBorder="true" applyAlignment="true">
      <alignment horizontal="left" vertical="center" wrapText="true"/>
    </xf>
    <xf numFmtId="0" fontId="151" fillId="26" borderId="105" xfId="44951"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50" applyFont="true" applyFill="true" applyBorder="true" applyAlignment="true">
      <alignment horizontal="left" vertical="center" wrapText="true"/>
    </xf>
    <xf numFmtId="0" fontId="151" fillId="26" borderId="59" xfId="45056" applyFont="true" applyFill="true" applyBorder="true" applyAlignment="true">
      <alignment horizontal="left" vertical="center" wrapText="true"/>
    </xf>
    <xf numFmtId="0" fontId="151" fillId="26" borderId="60" xfId="45062"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26" borderId="10" xfId="45450" applyFont="true" applyFill="true" applyAlignment="true">
      <alignment horizontal="right" vertical="top" wrapText="true"/>
    </xf>
    <xf numFmtId="0" fontId="179" fillId="3" borderId="10" xfId="45387" applyFont="true" applyAlignment="true">
      <alignment horizontal="right" vertical="top" wrapText="true"/>
    </xf>
    <xf numFmtId="0" fontId="151" fillId="3" borderId="10" xfId="45460" applyFont="true" applyAlignment="true">
      <alignment horizontal="right" vertical="top" wrapText="true"/>
    </xf>
    <xf numFmtId="0" fontId="151" fillId="3" borderId="10" xfId="45454" applyFont="true" applyAlignment="true">
      <alignment horizontal="right" vertical="top" wrapText="true"/>
    </xf>
    <xf numFmtId="0" fontId="151" fillId="3" borderId="10" xfId="45456" applyFont="true" applyAlignment="true">
      <alignment horizontal="right" vertical="top" wrapText="true"/>
    </xf>
    <xf numFmtId="0" fontId="151" fillId="26" borderId="10" xfId="45439" applyFont="true" applyFill="true" applyAlignment="true">
      <alignment horizontal="right" vertical="top" wrapText="true"/>
    </xf>
    <xf numFmtId="0" fontId="151" fillId="26" borderId="10" xfId="45443" applyFont="true" applyFill="true" applyAlignment="true">
      <alignment horizontal="right" vertical="top" wrapText="true"/>
    </xf>
    <xf numFmtId="0" fontId="151" fillId="26" borderId="10" xfId="45402" applyFont="true" applyFill="true" applyAlignment="true">
      <alignment horizontal="right" vertical="top" wrapText="true"/>
    </xf>
    <xf numFmtId="0" fontId="151" fillId="26" borderId="10" xfId="45412" applyFont="true" applyFill="true" applyAlignment="true">
      <alignment horizontal="right" vertical="top" wrapText="true"/>
    </xf>
    <xf numFmtId="0" fontId="179" fillId="3" borderId="10" xfId="45388" applyFont="true" applyAlignment="true">
      <alignment horizontal="right" vertical="top" wrapText="true"/>
    </xf>
    <xf numFmtId="0" fontId="179" fillId="3" borderId="10" xfId="45389" applyFont="true" applyAlignment="true">
      <alignment horizontal="right" vertical="top" wrapText="true"/>
    </xf>
    <xf numFmtId="0" fontId="151" fillId="26" borderId="10" xfId="45408" applyFont="true" applyFill="true" applyAlignment="true">
      <alignment horizontal="right" vertical="top" wrapText="true"/>
    </xf>
    <xf numFmtId="0" fontId="151" fillId="26" borderId="10" xfId="45410" applyFont="true" applyFill="true" applyAlignment="true">
      <alignment horizontal="right" vertical="top" wrapText="true"/>
    </xf>
    <xf numFmtId="0" fontId="151" fillId="26" borderId="10" xfId="45404" applyFont="true" applyFill="true" applyAlignment="true">
      <alignment horizontal="right" vertical="top" wrapText="true"/>
    </xf>
    <xf numFmtId="0" fontId="151" fillId="26" borderId="10" xfId="45406" applyFont="true" applyFill="true" applyAlignment="true">
      <alignment horizontal="right" vertical="top" wrapText="true"/>
    </xf>
    <xf numFmtId="0" fontId="151" fillId="26" borderId="10" xfId="45396" applyFont="true" applyFill="true" applyAlignment="true">
      <alignment horizontal="right" vertical="top" wrapText="true"/>
    </xf>
    <xf numFmtId="0" fontId="151" fillId="26" borderId="10" xfId="45398" applyFont="true" applyFill="true" applyAlignment="true">
      <alignment horizontal="right" vertical="top" wrapText="true"/>
    </xf>
    <xf numFmtId="0" fontId="151" fillId="26" borderId="10" xfId="45400" applyFont="true" applyFill="true" applyAlignment="true">
      <alignment horizontal="right" vertical="top" wrapText="true"/>
    </xf>
    <xf numFmtId="0" fontId="151" fillId="3" borderId="10" xfId="45435" applyFont="true" applyAlignment="true">
      <alignment horizontal="right" vertical="top" wrapText="true"/>
    </xf>
    <xf numFmtId="0" fontId="151" fillId="3" borderId="10" xfId="45436" applyFont="true" applyAlignment="true">
      <alignment horizontal="right" vertical="top" wrapText="true"/>
    </xf>
    <xf numFmtId="0" fontId="151" fillId="3" borderId="52" xfId="45437" applyFont="true" applyBorder="true" applyAlignment="true">
      <alignment horizontal="right" vertical="top" wrapText="true"/>
    </xf>
    <xf numFmtId="0" fontId="151" fillId="3" borderId="53" xfId="45438" applyFont="true" applyBorder="true" applyAlignment="true">
      <alignment horizontal="right" vertical="top" wrapText="true"/>
    </xf>
    <xf numFmtId="0" fontId="151" fillId="3" borderId="10" xfId="45421" applyFont="true" applyAlignment="true">
      <alignment horizontal="right" vertical="top" wrapText="true"/>
    </xf>
    <xf numFmtId="0" fontId="151" fillId="3" borderId="10" xfId="45422" applyFont="true" applyAlignment="true">
      <alignment horizontal="right" vertical="top" wrapText="true"/>
    </xf>
    <xf numFmtId="0" fontId="151" fillId="3" borderId="52" xfId="45423" applyFont="true" applyBorder="true" applyAlignment="true">
      <alignment horizontal="right" vertical="top" wrapText="true"/>
    </xf>
    <xf numFmtId="0" fontId="151" fillId="3" borderId="53" xfId="45424" applyFont="true" applyBorder="true" applyAlignment="true">
      <alignment horizontal="right" vertical="top" wrapText="true"/>
    </xf>
    <xf numFmtId="0" fontId="151" fillId="3" borderId="10" xfId="45425" applyFont="true" applyAlignment="true">
      <alignment horizontal="right" vertical="top" wrapText="true"/>
    </xf>
    <xf numFmtId="0" fontId="151" fillId="3" borderId="10" xfId="45426" applyFont="true" applyAlignment="true">
      <alignment horizontal="right" vertical="top" wrapText="true"/>
    </xf>
    <xf numFmtId="0" fontId="151" fillId="3" borderId="52" xfId="45427" applyFont="true" applyBorder="true" applyAlignment="true">
      <alignment horizontal="right" vertical="top" wrapText="true"/>
    </xf>
    <xf numFmtId="0" fontId="151" fillId="3" borderId="53" xfId="45428" applyFont="true" applyBorder="true" applyAlignment="true">
      <alignment horizontal="right" vertical="top" wrapText="true"/>
    </xf>
    <xf numFmtId="0" fontId="151" fillId="26" borderId="59" xfId="45378" applyFont="true" applyFill="true" applyBorder="true" applyAlignment="true">
      <alignment horizontal="left" vertical="top" wrapText="true"/>
    </xf>
    <xf numFmtId="0" fontId="151" fillId="26" borderId="60" xfId="45381" applyFont="true" applyFill="true" applyBorder="true" applyAlignment="true">
      <alignment horizontal="left" vertical="top" wrapText="true"/>
    </xf>
    <xf numFmtId="0" fontId="150" fillId="3" borderId="10" xfId="45384" applyFont="true" applyAlignment="true">
      <alignment horizontal="left" vertical="top" wrapText="true"/>
    </xf>
    <xf numFmtId="0" fontId="150" fillId="3" borderId="10" xfId="45385" applyFont="true" applyAlignment="true">
      <alignment horizontal="left" vertical="top" wrapText="true"/>
    </xf>
    <xf numFmtId="0" fontId="150" fillId="3" borderId="10" xfId="45386" applyFont="true" applyAlignment="true">
      <alignment horizontal="left" vertical="top" wrapText="true"/>
    </xf>
    <xf numFmtId="0" fontId="151" fillId="26" borderId="102" xfId="45363" applyFont="true" applyFill="true" applyBorder="true" applyAlignment="true">
      <alignment horizontal="left" vertical="center" wrapText="true"/>
    </xf>
    <xf numFmtId="0" fontId="151" fillId="26" borderId="100" xfId="45365" applyFont="true" applyFill="true" applyBorder="true" applyAlignment="true">
      <alignment horizontal="left" vertical="center" wrapText="true"/>
    </xf>
    <xf numFmtId="0" fontId="151" fillId="26" borderId="105" xfId="45367" applyFont="true" applyFill="true" applyBorder="true" applyAlignment="true">
      <alignment horizontal="left" vertical="center" wrapText="true"/>
    </xf>
    <xf numFmtId="0" fontId="179" fillId="3" borderId="10" xfId="45387" applyFont="true" applyAlignment="true">
      <alignment horizontal="center" vertical="center" wrapText="true"/>
    </xf>
    <xf numFmtId="0" fontId="179" fillId="3" borderId="10" xfId="45388" applyFont="true" applyAlignment="true">
      <alignment horizontal="center" vertical="center" wrapText="true"/>
    </xf>
    <xf numFmtId="0" fontId="179" fillId="3" borderId="10" xfId="45389" applyFont="true" applyAlignment="true">
      <alignment horizontal="center" vertical="center" wrapText="true"/>
    </xf>
    <xf numFmtId="0" fontId="151" fillId="26" borderId="102" xfId="45327" applyFont="true" applyFill="true" applyBorder="true" applyAlignment="true">
      <alignment horizontal="left" vertical="center" wrapText="true"/>
    </xf>
    <xf numFmtId="0" fontId="151" fillId="26" borderId="100" xfId="45327" applyFont="true" applyFill="true" applyBorder="true" applyAlignment="true">
      <alignment horizontal="left" vertical="center" wrapText="true"/>
    </xf>
    <xf numFmtId="0" fontId="151" fillId="26" borderId="105" xfId="45327" applyFont="true" applyFill="true" applyBorder="true" applyAlignment="true">
      <alignment horizontal="left" vertical="center" wrapText="true"/>
    </xf>
    <xf numFmtId="0" fontId="151" fillId="3" borderId="10" xfId="45313" applyFont="true" applyBorder="true" applyAlignment="true">
      <alignment horizontal="center" vertical="center" wrapText="true"/>
    </xf>
    <xf numFmtId="0" fontId="151" fillId="3" borderId="52" xfId="45312" applyFont="true" applyBorder="true" applyAlignment="true">
      <alignment horizontal="center" vertical="center" wrapText="true"/>
    </xf>
    <xf numFmtId="0" fontId="151" fillId="3" borderId="53" xfId="45313" applyFont="true" applyBorder="true" applyAlignment="true">
      <alignment horizontal="center" vertical="center" wrapText="true"/>
    </xf>
    <xf numFmtId="0" fontId="151" fillId="3" borderId="10" xfId="45355" applyFont="true" applyBorder="true" applyAlignment="true">
      <alignment horizontal="center" vertical="center" wrapText="true"/>
    </xf>
    <xf numFmtId="0" fontId="151" fillId="3" borderId="52" xfId="45354" applyFont="true" applyBorder="true" applyAlignment="true">
      <alignment horizontal="center" vertical="center" wrapText="true"/>
    </xf>
    <xf numFmtId="0" fontId="151" fillId="3" borderId="53" xfId="45355" applyFont="true" applyBorder="true" applyAlignment="true">
      <alignment horizontal="center" vertical="center" wrapText="true"/>
    </xf>
    <xf numFmtId="0" fontId="151" fillId="3" borderId="1" xfId="45355" applyFont="true" applyBorder="true" applyAlignment="true">
      <alignment horizontal="center" vertical="center" wrapText="true"/>
    </xf>
    <xf numFmtId="0" fontId="151" fillId="3" borderId="82" xfId="45354" applyFont="true" applyBorder="true" applyAlignment="true">
      <alignment horizontal="center" vertical="center" wrapText="true"/>
    </xf>
    <xf numFmtId="0" fontId="151" fillId="3" borderId="83" xfId="45355" applyFont="true" applyBorder="true" applyAlignment="true">
      <alignment horizontal="center" vertical="center" wrapText="true"/>
    </xf>
    <xf numFmtId="0" fontId="179" fillId="3" borderId="10" xfId="45369" applyFont="true" applyAlignment="true">
      <alignment horizontal="center" vertical="center" wrapText="true"/>
    </xf>
    <xf numFmtId="0" fontId="179" fillId="3" borderId="10" xfId="45370" applyFont="true" applyAlignment="true">
      <alignment horizontal="center" vertical="center" wrapText="true"/>
    </xf>
    <xf numFmtId="0" fontId="179" fillId="3" borderId="10" xfId="45371" applyFont="true" applyAlignment="true">
      <alignment horizontal="center" vertical="center" wrapText="true"/>
    </xf>
    <xf numFmtId="0" fontId="178" fillId="3" borderId="57" xfId="45372" applyFont="true" applyBorder="true" applyAlignment="true">
      <alignment horizontal="left" wrapText="true"/>
    </xf>
    <xf numFmtId="0" fontId="178" fillId="3" borderId="57" xfId="45373" applyFont="true" applyBorder="true" applyAlignment="true">
      <alignment horizontal="left" wrapText="true"/>
    </xf>
    <xf numFmtId="0" fontId="151" fillId="3" borderId="10" xfId="45283" applyFont="true" applyBorder="true" applyAlignment="true">
      <alignment horizontal="center" vertical="center" wrapText="true"/>
    </xf>
    <xf numFmtId="0" fontId="151" fillId="3" borderId="52" xfId="45282" applyFont="true" applyBorder="true" applyAlignment="true">
      <alignment horizontal="center" vertical="center" wrapText="true"/>
    </xf>
    <xf numFmtId="0" fontId="151" fillId="3" borderId="53" xfId="45283" applyFont="true" applyBorder="true" applyAlignment="true">
      <alignment horizontal="center" vertical="center" wrapText="true"/>
    </xf>
    <xf numFmtId="0" fontId="151" fillId="26" borderId="102" xfId="45261" applyFont="true" applyFill="true" applyBorder="true" applyAlignment="true">
      <alignment horizontal="left" vertical="center" wrapText="true"/>
    </xf>
    <xf numFmtId="0" fontId="151" fillId="26" borderId="100" xfId="45267" applyFont="true" applyFill="true" applyBorder="true" applyAlignment="true">
      <alignment horizontal="left" vertical="center" wrapText="true"/>
    </xf>
    <xf numFmtId="0" fontId="151" fillId="3" borderId="3" xfId="45313" applyFont="true" applyBorder="true" applyAlignment="true">
      <alignment horizontal="center" vertical="center" wrapText="true"/>
    </xf>
    <xf numFmtId="0" fontId="151" fillId="26" borderId="102" xfId="45321" applyFont="true" applyFill="true" applyBorder="true" applyAlignment="true">
      <alignment horizontal="left" vertical="center" wrapText="true"/>
    </xf>
    <xf numFmtId="0" fontId="151" fillId="3" borderId="1" xfId="45283" applyFont="true" applyBorder="true" applyAlignment="true">
      <alignment horizontal="center" vertical="center" wrapText="true"/>
    </xf>
    <xf numFmtId="0" fontId="151" fillId="3" borderId="82" xfId="45282" applyFont="true" applyBorder="true" applyAlignment="true">
      <alignment horizontal="center" vertical="center" wrapText="true"/>
    </xf>
    <xf numFmtId="0" fontId="151" fillId="3" borderId="83" xfId="45283" applyFont="true" applyBorder="true" applyAlignment="true">
      <alignment horizontal="center" vertical="center" wrapText="true"/>
    </xf>
    <xf numFmtId="0" fontId="151" fillId="26" borderId="102" xfId="45291" applyFont="true" applyFill="true" applyBorder="true" applyAlignment="true">
      <alignment horizontal="left" vertical="center" wrapText="true"/>
    </xf>
    <xf numFmtId="0" fontId="151" fillId="26" borderId="100" xfId="45297" applyFont="true" applyFill="true" applyBorder="true" applyAlignment="true">
      <alignment horizontal="left" vertical="center" wrapText="true"/>
    </xf>
    <xf numFmtId="0" fontId="151" fillId="26" borderId="105" xfId="45303" applyFont="true" applyFill="true" applyBorder="true" applyAlignment="true">
      <alignment horizontal="left" vertical="center" wrapText="true"/>
    </xf>
    <xf numFmtId="0" fontId="151" fillId="3" borderId="10" xfId="45253" applyFont="true" applyBorder="true" applyAlignment="true">
      <alignment horizontal="center" vertical="center" wrapText="true"/>
    </xf>
    <xf numFmtId="0" fontId="151" fillId="3" borderId="52" xfId="45252" applyFont="true" applyBorder="true" applyAlignment="true">
      <alignment horizontal="center" vertical="center" wrapText="true"/>
    </xf>
    <xf numFmtId="0" fontId="151" fillId="3" borderId="53" xfId="45253" applyFont="true" applyBorder="true" applyAlignment="true">
      <alignment horizontal="center" vertical="center" wrapText="true"/>
    </xf>
    <xf numFmtId="0" fontId="151" fillId="3" borderId="3" xfId="45253" applyFont="true" applyBorder="true" applyAlignment="true">
      <alignment horizontal="center" vertical="center" wrapText="true"/>
    </xf>
    <xf numFmtId="0" fontId="151" fillId="26" borderId="102" xfId="45241" applyFont="true" applyFill="true" applyBorder="true" applyAlignment="true">
      <alignment horizontal="left" vertical="center" wrapText="true"/>
    </xf>
    <xf numFmtId="0" fontId="151" fillId="26" borderId="100" xfId="45241" applyFont="true" applyFill="true" applyBorder="true" applyAlignment="true">
      <alignment horizontal="left" vertical="center" wrapText="true"/>
    </xf>
    <xf numFmtId="0" fontId="151" fillId="3" borderId="10" xfId="45197" applyFont="true" applyBorder="true" applyAlignment="true">
      <alignment horizontal="center" vertical="center" wrapText="true"/>
    </xf>
    <xf numFmtId="0" fontId="151" fillId="3" borderId="52" xfId="45196" applyFont="true" applyBorder="true" applyAlignment="true">
      <alignment horizontal="center" vertical="center" wrapText="true"/>
    </xf>
    <xf numFmtId="0" fontId="151" fillId="3" borderId="53" xfId="45197" applyFont="true" applyBorder="true" applyAlignment="true">
      <alignment horizontal="center" vertical="center" wrapText="true"/>
    </xf>
    <xf numFmtId="0" fontId="151" fillId="3" borderId="10" xfId="45227" applyFont="true" applyBorder="true" applyAlignment="true">
      <alignment horizontal="center" vertical="center" wrapText="true"/>
    </xf>
    <xf numFmtId="0" fontId="151" fillId="3" borderId="52" xfId="45226" applyFont="true" applyBorder="true" applyAlignment="true">
      <alignment horizontal="center" vertical="center" wrapText="true"/>
    </xf>
    <xf numFmtId="0" fontId="151" fillId="3" borderId="53" xfId="45227" applyFont="true" applyBorder="true" applyAlignment="true">
      <alignment horizontal="center" vertical="center" wrapText="true"/>
    </xf>
    <xf numFmtId="0" fontId="151" fillId="3" borderId="3" xfId="45227" applyFont="true" applyBorder="true" applyAlignment="true">
      <alignment horizontal="center" vertical="center" wrapText="true"/>
    </xf>
    <xf numFmtId="0" fontId="151" fillId="3" borderId="1" xfId="45197" applyFont="true" applyBorder="true" applyAlignment="true">
      <alignment horizontal="center" vertical="center" wrapText="true"/>
    </xf>
    <xf numFmtId="0" fontId="151" fillId="3" borderId="82" xfId="45196" applyFont="true" applyBorder="true" applyAlignment="true">
      <alignment horizontal="center" vertical="center" wrapText="true"/>
    </xf>
    <xf numFmtId="0" fontId="151" fillId="3" borderId="83" xfId="45197" applyFont="true" applyBorder="true" applyAlignment="true">
      <alignment horizontal="center" vertical="center" wrapText="true"/>
    </xf>
    <xf numFmtId="0" fontId="151" fillId="26" borderId="102" xfId="45205" applyFont="true" applyFill="true" applyBorder="true" applyAlignment="true">
      <alignment horizontal="left" vertical="center" wrapText="true"/>
    </xf>
    <xf numFmtId="0" fontId="151" fillId="26" borderId="100" xfId="45211" applyFont="true" applyFill="true" applyBorder="true" applyAlignment="true">
      <alignment horizontal="left" vertical="center" wrapText="true"/>
    </xf>
    <xf numFmtId="0" fontId="151" fillId="26" borderId="105" xfId="45217"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59" xfId="45327" applyFont="true" applyFill="true" applyBorder="true" applyAlignment="true">
      <alignment horizontal="left" vertical="center" wrapText="true"/>
    </xf>
    <xf numFmtId="0" fontId="151" fillId="26" borderId="60" xfId="45333" applyFont="true" applyFill="true" applyBorder="true" applyAlignment="true">
      <alignment horizontal="left" vertical="center" wrapText="true"/>
    </xf>
    <xf numFmtId="0" fontId="151" fillId="3" borderId="10" xfId="45755" applyFont="true" applyAlignment="true">
      <alignment horizontal="right" vertical="top" wrapText="true"/>
    </xf>
    <xf numFmtId="0" fontId="151" fillId="26" borderId="10" xfId="45745" applyFont="true" applyFill="true" applyAlignment="true">
      <alignment horizontal="right" vertical="top" wrapText="true"/>
    </xf>
    <xf numFmtId="0" fontId="151" fillId="26" borderId="10" xfId="45702" applyFont="true" applyFill="true" applyAlignment="true">
      <alignment horizontal="right" vertical="top" wrapText="true"/>
    </xf>
    <xf numFmtId="0" fontId="151" fillId="26" borderId="10" xfId="45734" applyFont="true" applyFill="true" applyAlignment="true">
      <alignment horizontal="right" vertical="top" wrapText="true"/>
    </xf>
    <xf numFmtId="0" fontId="179" fillId="3" borderId="10" xfId="45685" applyFont="true" applyAlignment="true">
      <alignment horizontal="right" vertical="top" wrapText="true"/>
    </xf>
    <xf numFmtId="0" fontId="151" fillId="26" borderId="10" xfId="45709" applyFont="true" applyFill="true" applyAlignment="true">
      <alignment horizontal="right" vertical="top" wrapText="true"/>
    </xf>
    <xf numFmtId="0" fontId="151" fillId="26" borderId="10" xfId="45700" applyFont="true" applyFill="true" applyAlignment="true">
      <alignment horizontal="right" vertical="top" wrapText="true"/>
    </xf>
    <xf numFmtId="0" fontId="151" fillId="26" borderId="10" xfId="45706" applyFont="true" applyFill="true" applyAlignment="true">
      <alignment horizontal="right" vertical="top" wrapText="true"/>
    </xf>
    <xf numFmtId="0" fontId="179" fillId="3" borderId="10" xfId="45684" applyFont="true" applyAlignment="true">
      <alignment horizontal="right" vertical="top" wrapText="true"/>
    </xf>
    <xf numFmtId="0" fontId="151" fillId="3" borderId="10" xfId="45752" applyFont="true" applyAlignment="true">
      <alignment horizontal="right" vertical="top" wrapText="true"/>
    </xf>
    <xf numFmtId="0" fontId="151" fillId="26" borderId="10" xfId="45704" applyFont="true" applyFill="true" applyAlignment="true">
      <alignment horizontal="right" vertical="top" wrapText="true"/>
    </xf>
    <xf numFmtId="0" fontId="151" fillId="26" borderId="10" xfId="45698" applyFont="true" applyFill="true" applyAlignment="true">
      <alignment horizontal="right" vertical="top" wrapText="true"/>
    </xf>
    <xf numFmtId="0" fontId="151" fillId="3" borderId="10" xfId="45749" applyFont="true" applyAlignment="true">
      <alignment horizontal="right" vertical="top" wrapText="true"/>
    </xf>
    <xf numFmtId="0" fontId="151" fillId="26" borderId="10" xfId="45723" applyFont="true" applyFill="true" applyAlignment="true">
      <alignment horizontal="right" vertical="top" wrapText="true"/>
    </xf>
    <xf numFmtId="0" fontId="179" fillId="3" borderId="10" xfId="45683" applyFont="true" applyAlignment="true">
      <alignment horizontal="right" vertical="top" wrapText="true"/>
    </xf>
    <xf numFmtId="0" fontId="151" fillId="26" borderId="10" xfId="45696" applyFont="true" applyFill="true" applyAlignment="true">
      <alignment horizontal="right" vertical="top" wrapText="true"/>
    </xf>
    <xf numFmtId="0" fontId="151" fillId="26" borderId="10" xfId="45694" applyFont="true" applyFill="true" applyAlignment="true">
      <alignment horizontal="right" vertical="top" wrapText="true"/>
    </xf>
    <xf numFmtId="0" fontId="151" fillId="3" borderId="10" xfId="45738" applyFont="true" applyAlignment="true">
      <alignment horizontal="right" vertical="top" wrapText="true"/>
    </xf>
    <xf numFmtId="0" fontId="151" fillId="3" borderId="10" xfId="45739" applyFont="true" applyAlignment="true">
      <alignment horizontal="right" vertical="top" wrapText="true"/>
    </xf>
    <xf numFmtId="0" fontId="151" fillId="3" borderId="52" xfId="45740" applyFont="true" applyBorder="true" applyAlignment="true">
      <alignment horizontal="right" vertical="top" wrapText="true"/>
    </xf>
    <xf numFmtId="0" fontId="151" fillId="3" borderId="53" xfId="45741" applyFont="true" applyBorder="true" applyAlignment="true">
      <alignment horizontal="right" vertical="top" wrapText="true"/>
    </xf>
    <xf numFmtId="0" fontId="151" fillId="3" borderId="10" xfId="45727" applyFont="true" applyAlignment="true">
      <alignment horizontal="right" vertical="top" wrapText="true"/>
    </xf>
    <xf numFmtId="0" fontId="151" fillId="3" borderId="10" xfId="45728" applyFont="true" applyAlignment="true">
      <alignment horizontal="right" vertical="top" wrapText="true"/>
    </xf>
    <xf numFmtId="0" fontId="151" fillId="3" borderId="52" xfId="45729" applyFont="true" applyBorder="true" applyAlignment="true">
      <alignment horizontal="right" vertical="top" wrapText="true"/>
    </xf>
    <xf numFmtId="0" fontId="151" fillId="3" borderId="53" xfId="45730" applyFont="true" applyBorder="true" applyAlignment="true">
      <alignment horizontal="right" vertical="top" wrapText="true"/>
    </xf>
    <xf numFmtId="0" fontId="151" fillId="26" borderId="10" xfId="45692" applyFont="true" applyFill="true" applyAlignment="true">
      <alignment horizontal="right" vertical="top" wrapText="true"/>
    </xf>
    <xf numFmtId="0" fontId="151" fillId="3" borderId="10" xfId="45716" applyFont="true" applyAlignment="true">
      <alignment horizontal="right" vertical="top" wrapText="true"/>
    </xf>
    <xf numFmtId="0" fontId="151" fillId="3" borderId="10" xfId="45717" applyFont="true" applyAlignment="true">
      <alignment horizontal="right" vertical="top" wrapText="true"/>
    </xf>
    <xf numFmtId="0" fontId="151" fillId="3" borderId="52" xfId="45718" applyFont="true" applyBorder="true" applyAlignment="true">
      <alignment horizontal="right" vertical="top" wrapText="true"/>
    </xf>
    <xf numFmtId="0" fontId="151" fillId="3" borderId="53" xfId="45719" applyFont="true" applyBorder="true" applyAlignment="true">
      <alignment horizontal="right" vertical="top" wrapText="true"/>
    </xf>
    <xf numFmtId="0" fontId="151" fillId="26" borderId="102" xfId="45597" applyFont="true" applyFill="true" applyBorder="true" applyAlignment="true">
      <alignment horizontal="left" vertical="center" wrapText="true"/>
    </xf>
    <xf numFmtId="0" fontId="151" fillId="26" borderId="100" xfId="45597" applyFont="true" applyFill="true" applyBorder="true" applyAlignment="true">
      <alignment horizontal="left" vertical="center" wrapText="true"/>
    </xf>
    <xf numFmtId="0" fontId="151" fillId="26" borderId="105" xfId="45597" applyFont="true" applyFill="true" applyBorder="true" applyAlignment="true">
      <alignment horizontal="left" vertical="center" wrapText="true"/>
    </xf>
    <xf numFmtId="0" fontId="151" fillId="3" borderId="10" xfId="45583" applyFont="true" applyBorder="true" applyAlignment="true">
      <alignment horizontal="center" vertical="center" wrapText="true"/>
    </xf>
    <xf numFmtId="0" fontId="151" fillId="3" borderId="52" xfId="45582" applyFont="true" applyBorder="true" applyAlignment="true">
      <alignment horizontal="center" vertical="center" wrapText="true"/>
    </xf>
    <xf numFmtId="0" fontId="151" fillId="3" borderId="53" xfId="45583" applyFont="true" applyBorder="true" applyAlignment="true">
      <alignment horizontal="center" vertical="center" wrapText="true"/>
    </xf>
    <xf numFmtId="0" fontId="151" fillId="3" borderId="10" xfId="45625" applyFont="true" applyBorder="true" applyAlignment="true">
      <alignment horizontal="center" vertical="center" wrapText="true"/>
    </xf>
    <xf numFmtId="0" fontId="151" fillId="3" borderId="52" xfId="45624" applyFont="true" applyBorder="true" applyAlignment="true">
      <alignment horizontal="center" vertical="center" wrapText="true"/>
    </xf>
    <xf numFmtId="0" fontId="151" fillId="3" borderId="53" xfId="45625" applyFont="true" applyBorder="true" applyAlignment="true">
      <alignment horizontal="center" vertical="center" wrapText="true"/>
    </xf>
    <xf numFmtId="0" fontId="151" fillId="3" borderId="1" xfId="45625" applyFont="true" applyBorder="true" applyAlignment="true">
      <alignment horizontal="center" vertical="center" wrapText="true"/>
    </xf>
    <xf numFmtId="0" fontId="151" fillId="3" borderId="82" xfId="45624" applyFont="true" applyBorder="true" applyAlignment="true">
      <alignment horizontal="center" vertical="center" wrapText="true"/>
    </xf>
    <xf numFmtId="0" fontId="151" fillId="3" borderId="83" xfId="45625" applyFont="true" applyBorder="true" applyAlignment="true">
      <alignment horizontal="center" vertical="center" wrapText="true"/>
    </xf>
    <xf numFmtId="0" fontId="178" fillId="3" borderId="57" xfId="45668" applyFont="true" applyBorder="true" applyAlignment="true">
      <alignment horizontal="left" wrapText="true"/>
    </xf>
    <xf numFmtId="0" fontId="178" fillId="3" borderId="57" xfId="45669" applyFont="true" applyBorder="true" applyAlignment="true">
      <alignment horizontal="left" wrapText="true"/>
    </xf>
    <xf numFmtId="0" fontId="151" fillId="26" borderId="59" xfId="45674" applyFont="true" applyFill="true" applyBorder="true" applyAlignment="true">
      <alignment horizontal="left" vertical="top" wrapText="true"/>
    </xf>
    <xf numFmtId="0" fontId="151" fillId="26" borderId="60" xfId="45677" applyFont="true" applyFill="true" applyBorder="true" applyAlignment="true">
      <alignment horizontal="left" vertical="top" wrapText="true"/>
    </xf>
    <xf numFmtId="0" fontId="150" fillId="3" borderId="10" xfId="45680" applyFont="true" applyAlignment="true">
      <alignment horizontal="left" vertical="top" wrapText="true"/>
    </xf>
    <xf numFmtId="0" fontId="150" fillId="3" borderId="10" xfId="45681" applyFont="true" applyAlignment="true">
      <alignment horizontal="left" vertical="top" wrapText="true"/>
    </xf>
    <xf numFmtId="0" fontId="150" fillId="3" borderId="10" xfId="45682" applyFont="true" applyAlignment="true">
      <alignment horizontal="left" vertical="top" wrapText="true"/>
    </xf>
    <xf numFmtId="0" fontId="151" fillId="26" borderId="102" xfId="45633" applyFont="true" applyFill="true" applyBorder="true" applyAlignment="true">
      <alignment horizontal="left" vertical="center" wrapText="true"/>
    </xf>
    <xf numFmtId="0" fontId="151" fillId="26" borderId="100" xfId="45639" applyFont="true" applyFill="true" applyBorder="true" applyAlignment="true">
      <alignment horizontal="left" vertical="center" wrapText="true"/>
    </xf>
    <xf numFmtId="0" fontId="151" fillId="26" borderId="105" xfId="45639" applyFont="true" applyFill="true" applyBorder="true" applyAlignment="true">
      <alignment horizontal="left" vertical="center" wrapText="true"/>
    </xf>
    <xf numFmtId="0" fontId="151" fillId="26" borderId="102" xfId="45639" applyFont="true" applyFill="true" applyBorder="true" applyAlignment="true">
      <alignment horizontal="left" vertical="center" wrapText="true"/>
    </xf>
    <xf numFmtId="0" fontId="151" fillId="26" borderId="100" xfId="45645" applyFont="true" applyFill="true" applyBorder="true" applyAlignment="true">
      <alignment horizontal="left" vertical="center" wrapText="true"/>
    </xf>
    <xf numFmtId="0" fontId="179" fillId="3" borderId="10" xfId="45683" applyFont="true" applyAlignment="true">
      <alignment horizontal="center" vertical="center" wrapText="true"/>
    </xf>
    <xf numFmtId="0" fontId="179" fillId="3" borderId="10" xfId="45684" applyFont="true" applyAlignment="true">
      <alignment horizontal="center" vertical="center" wrapText="true"/>
    </xf>
    <xf numFmtId="0" fontId="179" fillId="3" borderId="10" xfId="45685" applyFont="true" applyAlignment="true">
      <alignment horizontal="center" vertical="center" wrapText="true"/>
    </xf>
    <xf numFmtId="0" fontId="179" fillId="3" borderId="10" xfId="45665" applyFont="true" applyAlignment="true">
      <alignment horizontal="center" vertical="center" wrapText="true"/>
    </xf>
    <xf numFmtId="0" fontId="179" fillId="3" borderId="10" xfId="45666" applyFont="true" applyAlignment="true">
      <alignment horizontal="center" vertical="center" wrapText="true"/>
    </xf>
    <xf numFmtId="0" fontId="179" fillId="3" borderId="10" xfId="45667" applyFont="true" applyAlignment="true">
      <alignment horizontal="center" vertical="center" wrapText="true"/>
    </xf>
    <xf numFmtId="0" fontId="151" fillId="26" borderId="102" xfId="45475" applyFont="true" applyFill="true" applyBorder="true" applyAlignment="true">
      <alignment horizontal="left" vertical="center" wrapText="true"/>
    </xf>
    <xf numFmtId="0" fontId="151" fillId="26" borderId="100" xfId="45481" applyFont="true" applyFill="true" applyBorder="true" applyAlignment="true">
      <alignment horizontal="left" vertical="center" wrapText="true"/>
    </xf>
    <xf numFmtId="0" fontId="151" fillId="26" borderId="105" xfId="45487" applyFont="true" applyFill="true" applyBorder="true" applyAlignment="true">
      <alignment horizontal="left" vertical="center" wrapText="true"/>
    </xf>
    <xf numFmtId="0" fontId="151" fillId="3" borderId="10" xfId="45523" applyFont="true" applyBorder="true" applyAlignment="true">
      <alignment horizontal="center" vertical="center" wrapText="true"/>
    </xf>
    <xf numFmtId="0" fontId="151" fillId="3" borderId="52" xfId="45522" applyFont="true" applyBorder="true" applyAlignment="true">
      <alignment horizontal="center" vertical="center" wrapText="true"/>
    </xf>
    <xf numFmtId="0" fontId="151" fillId="3" borderId="53" xfId="45523" applyFont="true" applyBorder="true" applyAlignment="true">
      <alignment horizontal="center" vertical="center" wrapText="true"/>
    </xf>
    <xf numFmtId="0" fontId="151" fillId="3" borderId="3" xfId="45523" applyFont="true" applyBorder="true" applyAlignment="true">
      <alignment horizontal="center" vertical="center" wrapText="true"/>
    </xf>
    <xf numFmtId="0" fontId="151" fillId="26" borderId="102" xfId="45511" applyFont="true" applyFill="true" applyBorder="true" applyAlignment="true">
      <alignment horizontal="left" vertical="center" wrapText="true"/>
    </xf>
    <xf numFmtId="0" fontId="151" fillId="26" borderId="100" xfId="45511" applyFont="true" applyFill="true" applyBorder="true" applyAlignment="true">
      <alignment horizontal="left" vertical="center" wrapText="true"/>
    </xf>
    <xf numFmtId="0" fontId="151" fillId="3" borderId="10" xfId="45553" applyFont="true" applyBorder="true" applyAlignment="true">
      <alignment horizontal="center" vertical="center" wrapText="true"/>
    </xf>
    <xf numFmtId="0" fontId="151" fillId="3" borderId="52" xfId="45552" applyFont="true" applyBorder="true" applyAlignment="true">
      <alignment horizontal="center" vertical="center" wrapText="true"/>
    </xf>
    <xf numFmtId="0" fontId="151" fillId="3" borderId="53" xfId="45553" applyFont="true" applyBorder="true" applyAlignment="true">
      <alignment horizontal="center" vertical="center" wrapText="true"/>
    </xf>
    <xf numFmtId="0" fontId="151" fillId="26" borderId="102" xfId="45531" applyFont="true" applyFill="true" applyBorder="true" applyAlignment="true">
      <alignment horizontal="left" vertical="center" wrapText="true"/>
    </xf>
    <xf numFmtId="0" fontId="151" fillId="26" borderId="100" xfId="45537" applyFont="true" applyFill="true" applyBorder="true" applyAlignment="true">
      <alignment horizontal="left" vertical="center" wrapText="true"/>
    </xf>
    <xf numFmtId="0" fontId="151" fillId="3" borderId="3" xfId="45583" applyFont="true" applyBorder="true" applyAlignment="true">
      <alignment horizontal="center" vertical="center" wrapText="true"/>
    </xf>
    <xf numFmtId="0" fontId="151" fillId="26" borderId="102" xfId="45591" applyFont="true" applyFill="true" applyBorder="true" applyAlignment="true">
      <alignment horizontal="left" vertical="center" wrapText="true"/>
    </xf>
    <xf numFmtId="0" fontId="151" fillId="3" borderId="1" xfId="45553" applyFont="true" applyBorder="true" applyAlignment="true">
      <alignment horizontal="center" vertical="center" wrapText="true"/>
    </xf>
    <xf numFmtId="0" fontId="151" fillId="3" borderId="82" xfId="45552" applyFont="true" applyBorder="true" applyAlignment="true">
      <alignment horizontal="center" vertical="center" wrapText="true"/>
    </xf>
    <xf numFmtId="0" fontId="151" fillId="3" borderId="83" xfId="45553" applyFont="true" applyBorder="true" applyAlignment="true">
      <alignment horizontal="center" vertical="center" wrapText="true"/>
    </xf>
    <xf numFmtId="0" fontId="151" fillId="26" borderId="102" xfId="45561" applyFont="true" applyFill="true" applyBorder="true" applyAlignment="true">
      <alignment horizontal="left" vertical="center" wrapText="true"/>
    </xf>
    <xf numFmtId="0" fontId="151" fillId="26" borderId="100" xfId="45567" applyFont="true" applyFill="true" applyBorder="true" applyAlignment="true">
      <alignment horizontal="left" vertical="center" wrapText="true"/>
    </xf>
    <xf numFmtId="0" fontId="151" fillId="26" borderId="105" xfId="45573" applyFont="true" applyFill="true" applyBorder="true" applyAlignment="true">
      <alignment horizontal="left" vertical="center" wrapText="true"/>
    </xf>
    <xf numFmtId="0" fontId="151" fillId="3" borderId="10" xfId="45467" applyFont="true" applyBorder="true" applyAlignment="true">
      <alignment horizontal="center" vertical="center" wrapText="true"/>
    </xf>
    <xf numFmtId="0" fontId="151" fillId="3" borderId="52" xfId="45466" applyFont="true" applyBorder="true" applyAlignment="true">
      <alignment horizontal="center" vertical="center" wrapText="true"/>
    </xf>
    <xf numFmtId="0" fontId="151" fillId="3" borderId="53" xfId="45467" applyFont="true" applyBorder="true" applyAlignment="true">
      <alignment horizontal="center" vertical="center" wrapText="true"/>
    </xf>
    <xf numFmtId="0" fontId="151" fillId="3" borderId="10" xfId="45497" applyFont="true" applyBorder="true" applyAlignment="true">
      <alignment horizontal="center" vertical="center" wrapText="true"/>
    </xf>
    <xf numFmtId="0" fontId="151" fillId="3" borderId="52" xfId="45496" applyFont="true" applyBorder="true" applyAlignment="true">
      <alignment horizontal="center" vertical="center" wrapText="true"/>
    </xf>
    <xf numFmtId="0" fontId="151" fillId="3" borderId="53" xfId="45497" applyFont="true" applyBorder="true" applyAlignment="true">
      <alignment horizontal="center" vertical="center" wrapText="true"/>
    </xf>
    <xf numFmtId="0" fontId="151" fillId="3" borderId="3" xfId="45497" applyFont="true" applyBorder="true" applyAlignment="true">
      <alignment horizontal="center" vertical="center" wrapText="true"/>
    </xf>
    <xf numFmtId="0" fontId="151" fillId="3" borderId="1" xfId="45467" applyFont="true" applyBorder="true" applyAlignment="true">
      <alignment horizontal="center" vertical="center" wrapText="true"/>
    </xf>
    <xf numFmtId="0" fontId="151" fillId="3" borderId="82" xfId="45466" applyFont="true" applyBorder="true" applyAlignment="true">
      <alignment horizontal="center" vertical="center" wrapText="true"/>
    </xf>
    <xf numFmtId="0" fontId="151" fillId="3" borderId="83" xfId="45467" applyFont="true" applyBorder="true" applyAlignment="true">
      <alignment horizontal="center" vertical="center" wrapText="true"/>
    </xf>
    <xf numFmtId="0" fontId="151" fillId="26" borderId="59" xfId="45597" applyFont="true" applyFill="true" applyBorder="true" applyAlignment="true">
      <alignment horizontal="left" vertical="center" wrapText="true"/>
    </xf>
    <xf numFmtId="0" fontId="151" fillId="26" borderId="60" xfId="45603" applyFont="true" applyFill="true" applyBorder="true" applyAlignment="true">
      <alignment horizontal="left" vertical="center" wrapText="true"/>
    </xf>
    <xf numFmtId="0" fontId="151" fillId="26" borderId="59" xfId="45639" applyFont="true" applyFill="true" applyBorder="true" applyAlignment="true">
      <alignment horizontal="left" vertical="center" wrapText="true"/>
    </xf>
    <xf numFmtId="0" fontId="151" fillId="26" borderId="60" xfId="45645" applyFont="true" applyFill="true" applyBorder="true" applyAlignment="true">
      <alignment horizontal="left" vertical="center" wrapText="true"/>
    </xf>
  </cellXfs>
  <cellStyles count="45758">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416137312" xfId="45387" xr:uid="{2EEDA60F-3DE3-4679-9300-63138BF1EB03}"/>
    <cellStyle name="style1491416137423" xfId="45435" xr:uid="{8755E863-CB9F-4D2B-AA3B-40BD176088D5}"/>
    <cellStyle name="style1491416137639" xfId="45390" xr:uid="{A5E6C7F4-3BD0-4A5A-A5F2-340E42EFB530}"/>
    <cellStyle name="style1491416137878" xfId="45393" xr:uid="{A0428020-43D6-4C19-ABB8-16C1BA813B83}"/>
    <cellStyle name="style1491416137957" xfId="45396" xr:uid="{752C41AF-85DD-49C7-8DB6-2F6655713049}"/>
    <cellStyle name="style1491416138072" xfId="45402" xr:uid="{B359C737-7B3B-4902-BA4B-54641BDD23B4}"/>
    <cellStyle name="style1491416138202" xfId="45412" xr:uid="{3627FC97-EE40-47AE-A9CE-23C4F637DCE9}"/>
    <cellStyle name="style1491416138310" xfId="45397" xr:uid="{4BD55552-AA73-4739-B94A-9EFCD8963905}"/>
    <cellStyle name="style1491416138388" xfId="45403" xr:uid="{5083DC13-D21D-497E-9442-32B59E957DF7}"/>
    <cellStyle name="style1491416138479" xfId="45413" xr:uid="{9586D4D3-8545-4B48-AEC4-67A11A77A795}"/>
    <cellStyle name="style1491416138558" xfId="45460" xr:uid="{21925B63-3D45-40EF-88EF-96FBC74C925D}"/>
    <cellStyle name="style1491416138672" xfId="45416" xr:uid="{BFA82D33-E1FA-4A3A-A488-834386ACC0A3}"/>
    <cellStyle name="style1491416138790" xfId="45419" xr:uid="{7F6758DF-D1F1-4945-9D30-5D627E0AFDF4}"/>
    <cellStyle name="style1491416139092" xfId="45437" xr:uid="{6FA1317F-4634-43B6-973C-FA330D3D9690}"/>
    <cellStyle name="style1491416139202" xfId="45438" xr:uid="{941F16C1-9C86-48AF-814D-EA3E0B49FA86}"/>
    <cellStyle name="style1491416139310" xfId="45436" xr:uid="{C1E3E192-6F91-4119-96B3-C3C8C7C88A12}"/>
    <cellStyle name="style1491416139418" xfId="45447" xr:uid="{E0A8E90E-B135-4A55-B8C7-622C92A08999}"/>
    <cellStyle name="style1491416139524" xfId="45448" xr:uid="{962CDB44-CB3E-4568-8981-584245141AAC}"/>
    <cellStyle name="style1491416139634" xfId="45449" xr:uid="{6A72ED7A-05D4-4032-B3FC-F54287B719A6}"/>
    <cellStyle name="style1491416139856" xfId="45450" xr:uid="{59BDC522-795F-4A11-8139-EA5E7E143809}"/>
    <cellStyle name="style1491416139935" xfId="45451" xr:uid="{AF3B2A99-9EFB-49A3-A084-4EEE8C21AEE2}"/>
    <cellStyle name="style1491416140054" xfId="45452" xr:uid="{808A55D2-F8B3-4A05-904D-246A749A1896}"/>
    <cellStyle name="style1491416140162" xfId="45453" xr:uid="{9A01E356-8B28-4A0C-AAF3-F6901A058D7B}"/>
    <cellStyle name="style1491416140307" xfId="45461" xr:uid="{0AB39829-2D29-421E-81E6-4B94C1928E38}"/>
    <cellStyle name="style1491416140384" xfId="45462" xr:uid="{91A948A9-27DA-48EC-BCB9-ECE2C1541D1B}"/>
    <cellStyle name="style1491416179408" xfId="45388" xr:uid="{C78FBF5D-C80D-4D4B-BAF4-3618893F54D9}"/>
    <cellStyle name="style1491416179504" xfId="45421" xr:uid="{84F9D1F4-109C-4668-B1D9-163B727AC69B}"/>
    <cellStyle name="style1491416179699" xfId="45391" xr:uid="{DE11ACD1-E2D5-4952-9D9F-FE3211FF24C8}"/>
    <cellStyle name="style1491416179887" xfId="45394" xr:uid="{2970F4BC-140B-4DBF-93C3-10F92593377E}"/>
    <cellStyle name="style1491416179966" xfId="45398" xr:uid="{BDD23927-6AB6-4EBA-9ED8-44A58FF9B906}"/>
    <cellStyle name="style1491416180068" xfId="45404" xr:uid="{DE6B28D5-23D5-4DD3-AB22-09CB2EDBB2C8}"/>
    <cellStyle name="style1491416180179" xfId="45408" xr:uid="{B94206C0-0EAC-421E-BDD8-0406F8ADF339}"/>
    <cellStyle name="style1491416180272" xfId="45399" xr:uid="{4CA46F1D-BA2C-47DE-A19B-53481C2CAB7A}"/>
    <cellStyle name="style1491416180349" xfId="45405" xr:uid="{6492288F-1557-4CD5-B9A6-082B2608CA15}"/>
    <cellStyle name="style1491416180440" xfId="45409" xr:uid="{E580F6BC-DC43-4F95-A775-293990EE0A42}"/>
    <cellStyle name="style1491416180519" xfId="45454" xr:uid="{877AF0EA-D7EF-450B-9A2F-6CB0715ECCF3}"/>
    <cellStyle name="style1491416180617" xfId="45414" xr:uid="{13E3FF62-EFE8-4C00-89C6-5541E35B3AFB}"/>
    <cellStyle name="style1491416180726" xfId="45418" xr:uid="{D5338FC2-1BDE-4D69-BA7E-DEA202DFB192}"/>
    <cellStyle name="style1491416180997" xfId="45423" xr:uid="{63EF6F18-0C4E-47DB-935D-B004D24F7693}"/>
    <cellStyle name="style1491416181089" xfId="45424" xr:uid="{B1C3D066-B74C-4432-9349-580823501227}"/>
    <cellStyle name="style1491416181183" xfId="45422" xr:uid="{0DF47489-E9D7-4AAA-A649-5E5D99FE646B}"/>
    <cellStyle name="style1491416181284" xfId="45429" xr:uid="{8D0F287E-E750-417C-93B7-AEDE2E69BF50}"/>
    <cellStyle name="style1491416181386" xfId="45430" xr:uid="{62437D70-37CC-41B6-8861-9E0FC9E5A668}"/>
    <cellStyle name="style1491416181485" xfId="45431" xr:uid="{39F0AA89-175C-442A-BBB2-C8E4750AEF27}"/>
    <cellStyle name="style1491416181700" xfId="45439" xr:uid="{E265F519-4F85-4286-9C05-C8F1EE7E5751}"/>
    <cellStyle name="style1491416181785" xfId="45440" xr:uid="{C11009E1-88D4-4F48-8354-7F705FA0A9E7}"/>
    <cellStyle name="style1491416181877" xfId="45441" xr:uid="{26A05A5D-ECD8-4B5D-A99D-9A618198B237}"/>
    <cellStyle name="style1491416181980" xfId="45442" xr:uid="{C84F69FD-DD6B-4969-867A-94C27F329819}"/>
    <cellStyle name="style1491416182122" xfId="45455" xr:uid="{AD04CD8D-1E7D-4A61-9C43-F66A26CF87B5}"/>
    <cellStyle name="style1491416182213" xfId="45458" xr:uid="{38693938-16A1-4932-B406-9F23E66BCC34}"/>
    <cellStyle name="style1491416221585" xfId="45389" xr:uid="{B5580C49-4EBF-49B4-904E-8A15F7DBDE6C}"/>
    <cellStyle name="style1491416221706" xfId="45425" xr:uid="{89193ACB-3F2A-4AF5-AC3C-6DFA0116D848}"/>
    <cellStyle name="style1491416221930" xfId="45392" xr:uid="{AD0C3F55-C074-40E6-B9F8-A21B02A08535}"/>
    <cellStyle name="style1491416222126" xfId="45395" xr:uid="{518D4A03-1DBA-4470-A95A-F9DF02FCE9AA}"/>
    <cellStyle name="style1491416222206" xfId="45400" xr:uid="{6A8F28BF-CEAF-4D3B-BE9E-E1750C03B7F4}"/>
    <cellStyle name="style1491416222307" xfId="45406" xr:uid="{96823B4A-1892-4555-9C7E-3CB619761047}"/>
    <cellStyle name="style1491416222417" xfId="45410" xr:uid="{2A5F65B8-8E3D-4D4F-A5DE-5D00188471A2}"/>
    <cellStyle name="style1491416222515" xfId="45401" xr:uid="{9B4B6CFA-A357-49AB-95CB-20EE51B90CD8}"/>
    <cellStyle name="style1491416222594" xfId="45407" xr:uid="{470E216A-A2F6-4CBC-BCF2-7EE3D1400992}"/>
    <cellStyle name="style1491416222690" xfId="45411" xr:uid="{E6589FE9-CE26-4A32-9C47-5C81E86F6BF3}"/>
    <cellStyle name="style1491416222771" xfId="45456" xr:uid="{041AA89C-2B3B-435E-B85A-F0039F39449E}"/>
    <cellStyle name="style1491416222863" xfId="45415" xr:uid="{87A74E7B-890A-4C75-AB0F-54C6F41E19B1}"/>
    <cellStyle name="style1491416222963" xfId="45417" xr:uid="{97C9477E-AE35-4F44-91AE-66C6F6937904}"/>
    <cellStyle name="style1491416223050" xfId="45420" xr:uid="{F83B9CA4-6704-4AAF-A4CD-F2CF0732A7F1}"/>
    <cellStyle name="style1491416223320" xfId="45427" xr:uid="{5412D688-10EC-4D3A-A390-BF2FB50E0870}"/>
    <cellStyle name="style1491416223413" xfId="45428" xr:uid="{575C2712-F48A-4BA6-B999-341FBD266A54}"/>
    <cellStyle name="style1491416223507" xfId="45426" xr:uid="{BDEE4708-40FF-4796-AC48-D210953ACAFE}"/>
    <cellStyle name="style1491416223599" xfId="45432" xr:uid="{38E643F7-B6AB-41E8-A506-30F901E72525}"/>
    <cellStyle name="style1491416223700" xfId="45433" xr:uid="{4E1EB4B0-15A0-45D2-B1CC-1D7D4A98EBCA}"/>
    <cellStyle name="style1491416223792" xfId="45434" xr:uid="{0EC2471D-D7CA-41B9-BF7A-A930E207EBC4}"/>
    <cellStyle name="style1491416223982" xfId="45443" xr:uid="{EB57264D-7AF6-4567-9A5F-65FBA8A9A119}"/>
    <cellStyle name="style1491416224059" xfId="45444" xr:uid="{E99ADBE4-63AE-4292-8662-49AE4BA5EF57}"/>
    <cellStyle name="style1491416224151" xfId="45445" xr:uid="{A9170B41-6B5C-490E-912D-4CE274BFCEF3}"/>
    <cellStyle name="style1491416224245" xfId="45446" xr:uid="{7558B325-B9AD-4603-86DD-AE465D3CA0E3}"/>
    <cellStyle name="style1491416224374" xfId="45457" xr:uid="{DFFAB2C7-7D71-435E-B24F-FC1DC9AC358F}"/>
    <cellStyle name="style1491416224457" xfId="45459" xr:uid="{4CC14D11-C907-47AB-A242-1079F3FC9AAD}"/>
    <cellStyle name="style1491416653320" xfId="45119" xr:uid="{60AC9CD3-4C16-4C73-8C7E-E87DF8B660E9}"/>
    <cellStyle name="style1491416653430" xfId="45158" xr:uid="{1B450409-9972-44AF-809C-EE3A2238BE5F}"/>
    <cellStyle name="style1491416653635" xfId="45122" xr:uid="{2FCFFCCA-0945-4F80-BD09-0CC4228ECD88}"/>
    <cellStyle name="style1491416653857" xfId="45125" xr:uid="{7B619366-BD14-4A24-B195-CBE57D8B8104}"/>
    <cellStyle name="style1491416653951" xfId="45128" xr:uid="{33938888-24AE-4EDE-98E4-8CC7209FA986}"/>
    <cellStyle name="style1491416654073" xfId="45134" xr:uid="{E116E261-054A-441C-80BB-D67ABEDD4A3F}"/>
    <cellStyle name="style1491416654204" xfId="45142" xr:uid="{4ADBC0C3-9E4F-4889-80F9-7625F38F91C1}"/>
    <cellStyle name="style1491416654308" xfId="45129" xr:uid="{210ABF54-99B1-4850-A2A8-9491477AAC5D}"/>
    <cellStyle name="style1491416654394" xfId="45135" xr:uid="{338F6748-F929-4242-AA83-8A8F1F0556F4}"/>
    <cellStyle name="style1491416654486" xfId="45143" xr:uid="{73286AA5-5A5F-40D9-995F-4C0C935BBBC7}"/>
    <cellStyle name="style1491416654575" xfId="45187" xr:uid="{04ACAD85-5891-4BE3-AA60-312068DDB897}"/>
    <cellStyle name="style1491416654689" xfId="45147" xr:uid="{400CB8D1-F310-4BE8-A37F-AD2B4D44077B}"/>
    <cellStyle name="style1491416654804" xfId="45149" xr:uid="{3CF913DE-7C8B-4AD0-8C32-FA88C47222C6}"/>
    <cellStyle name="style1491416655109" xfId="45160" xr:uid="{72D96A07-0C60-4A18-903B-1E15F092B130}"/>
    <cellStyle name="style1491416655215" xfId="45161" xr:uid="{5681EFBC-D96C-44B6-B0D4-C6692448A3F3}"/>
    <cellStyle name="style1491416655318" xfId="45159" xr:uid="{49239B59-E46A-4423-A316-FA7C67A10D4C}"/>
    <cellStyle name="style1491416655421" xfId="45170" xr:uid="{D6EBDE39-D303-4454-94CD-7711DE042EF1}"/>
    <cellStyle name="style1491416655524" xfId="45171" xr:uid="{F32D7F64-0FAF-4D41-8263-2FDBECF83AC4}"/>
    <cellStyle name="style1491416655629" xfId="45172" xr:uid="{867B21F8-7BE8-4D18-AD5E-3E3605B8F365}"/>
    <cellStyle name="style1491416655855" xfId="45176" xr:uid="{8FD7FBFF-41D3-4315-ABA2-D24DC9F710F2}"/>
    <cellStyle name="style1491416655942" xfId="45177" xr:uid="{E8F784CA-34E1-4547-AE28-6DDC69B975F1}"/>
    <cellStyle name="style1491416656046" xfId="45178" xr:uid="{240D2F20-C500-47CE-A2C3-29CE8EB81FC5}"/>
    <cellStyle name="style1491416656150" xfId="45179" xr:uid="{2031F49C-C9FA-401A-B397-0401285C26CE}"/>
    <cellStyle name="style1491416656282" xfId="45188" xr:uid="{984B89EA-5F38-476D-B0CE-12C562DEB255}"/>
    <cellStyle name="style1491416656373" xfId="45191" xr:uid="{CB4225B9-7351-4173-A6B8-C079EE528A17}"/>
    <cellStyle name="style1491416737713" xfId="45120" xr:uid="{6BF364DA-86C1-49BE-AAA4-810D0480FAEA}"/>
    <cellStyle name="style1491416737820" xfId="45151" xr:uid="{43014F16-53AB-4887-8526-2CD3C0F58A55}"/>
    <cellStyle name="style1491416738026" xfId="45123" xr:uid="{E5352FE0-BC65-4053-B012-1B63A5D33624}"/>
    <cellStyle name="style1491416738245" xfId="45126" xr:uid="{EEEB870D-F6BE-4AA5-BCB5-B5AE9D242A49}"/>
    <cellStyle name="style1491416738332" xfId="45130" xr:uid="{7CF1DB7E-441D-46AF-9FBB-FDE3245FF099}"/>
    <cellStyle name="style1491416738450" xfId="45136" xr:uid="{93548061-2F4E-460F-AF82-94DB6870A486}"/>
    <cellStyle name="style1491416738569" xfId="45140" xr:uid="{2BD680D9-ED21-4EEB-87D9-C91969B5F42F}"/>
    <cellStyle name="style1491416738687" xfId="45131" xr:uid="{62608C70-B03D-415C-A4C7-4DC03FE63282}"/>
    <cellStyle name="style1491416738776" xfId="45137" xr:uid="{3783D2AD-BE60-4EB8-AEB7-E46AF31A7234}"/>
    <cellStyle name="style1491416738869" xfId="45141" xr:uid="{0CDE9E01-8A83-4D62-B1E2-4BCBC56CA283}"/>
    <cellStyle name="style1491416738959" xfId="45184" xr:uid="{D160EDD6-2859-455B-BC91-ADD6A4EC3169}"/>
    <cellStyle name="style1491416739062" xfId="45146" xr:uid="{A1F7B558-E450-4CA6-8CD3-6D03A8F36C77}"/>
    <cellStyle name="style1491416739371" xfId="45153" xr:uid="{AFB79445-21FC-41B4-854D-F33894FE9731}"/>
    <cellStyle name="style1491416739475" xfId="45154" xr:uid="{70469EC2-A1C9-4AAE-8DA7-2560BEE73876}"/>
    <cellStyle name="style1491416739581" xfId="45152" xr:uid="{27B55D25-3F00-4F79-A963-46DD5E6521C9}"/>
    <cellStyle name="style1491416739697" xfId="45155" xr:uid="{6991FDC7-3463-4CE1-8B34-0666E40107D6}"/>
    <cellStyle name="style1491416739801" xfId="45156" xr:uid="{ACFFC088-354A-494F-9AE0-A44C524C56FF}"/>
    <cellStyle name="style1491416739911" xfId="45157" xr:uid="{E6700256-15C6-4A01-BE07-48F31A198110}"/>
    <cellStyle name="style1491416740126" xfId="45162" xr:uid="{CFD11754-F945-42DD-8EF7-BF871821F6F9}"/>
    <cellStyle name="style1491416740214" xfId="45163" xr:uid="{0034BDF4-E143-4F56-957D-EB441E787B4E}"/>
    <cellStyle name="style1491416740319" xfId="45164" xr:uid="{5B0B0A82-BFCB-492C-89EA-01A67839A7F3}"/>
    <cellStyle name="style1491416740420" xfId="45165" xr:uid="{020FB880-0F72-4172-B341-1E69F4AFA599}"/>
    <cellStyle name="style1491416740543" xfId="45185" xr:uid="{6AA12066-A3B5-45F6-AD53-30F0D5346100}"/>
    <cellStyle name="style1491416740638" xfId="45186" xr:uid="{EA87C84D-C905-4AAE-8E16-3CF1FF2C2BE8}"/>
    <cellStyle name="style1491416821363" xfId="45121" xr:uid="{E0C4EDD5-0772-4B59-A3B9-B7F480ADA6D1}"/>
    <cellStyle name="style1491416821471" xfId="45166" xr:uid="{B742C5F3-80CF-4879-BD02-BAFF6FBD25EB}"/>
    <cellStyle name="style1491416821706" xfId="45124" xr:uid="{D257AC21-CE78-4B75-92C4-35B3FAAA00AA}"/>
    <cellStyle name="style1491416821983" xfId="45127" xr:uid="{6F0D9B34-B6AD-43A8-8F64-388ABA17045F}"/>
    <cellStyle name="style1491416822111" xfId="45132" xr:uid="{02AF7224-A22F-4F09-B2F9-ABCFFDB59134}"/>
    <cellStyle name="style1491416822272" xfId="45138" xr:uid="{0D44730E-908E-403E-9BE3-171F83562096}"/>
    <cellStyle name="style1491416822436" xfId="45144" xr:uid="{C1683B54-F448-4795-AEED-671852E5930D}"/>
    <cellStyle name="style1491416822586" xfId="45133" xr:uid="{426EA8EE-64CF-4A1A-86DE-D86198B4BE25}"/>
    <cellStyle name="style1491416822715" xfId="45139" xr:uid="{15FCBF90-D66D-4041-A3E1-FAEF93E5C87A}"/>
    <cellStyle name="style1491416822850" xfId="45145" xr:uid="{8CE26A88-A1EF-4275-913F-4FC1C711FA52}"/>
    <cellStyle name="style1491416822971" xfId="45189" xr:uid="{7FEBF40E-DA10-4C02-8A35-CEF928EC4A25}"/>
    <cellStyle name="style1491416823117" xfId="45148" xr:uid="{BFF6E99D-490D-4970-87F5-511C2E029C2F}"/>
    <cellStyle name="style1491416823259" xfId="45150" xr:uid="{B28F3B34-A03A-4732-A091-BD38E3F2D7FF}"/>
    <cellStyle name="style1491416823681" xfId="45168" xr:uid="{DAE8A948-B293-49E1-99A3-48A4EFEDB6D9}"/>
    <cellStyle name="style1491416823787" xfId="45169" xr:uid="{CE472101-D51C-435B-9529-EAD1E293096F}"/>
    <cellStyle name="style1491416823893" xfId="45167" xr:uid="{3EEA567A-D106-4996-B052-0914C970B69B}"/>
    <cellStyle name="style1491416823997" xfId="45173" xr:uid="{5738E311-1620-4E48-A8CE-6DECAE7B1677}"/>
    <cellStyle name="style1491416824102" xfId="45174" xr:uid="{3D54AB89-AFF2-4416-8118-A3490FA6BE34}"/>
    <cellStyle name="style1491416824206" xfId="45175" xr:uid="{B745472A-6174-43CD-B687-8FEBB7D742DD}"/>
    <cellStyle name="style1491416824419" xfId="45180" xr:uid="{40881B93-F555-49AA-BA6E-00F2B4A4268C}"/>
    <cellStyle name="style1491416824510" xfId="45181" xr:uid="{5DDACF20-F3EF-478F-97F5-A4F3D3397775}"/>
    <cellStyle name="style1491416824634" xfId="45182" xr:uid="{D26B1A42-CF66-42AE-8D2F-C32A6F2B43B3}"/>
    <cellStyle name="style1491416824744" xfId="45183" xr:uid="{C426F469-1E75-4579-8597-E58CD4AB7961}"/>
    <cellStyle name="style1491416824877" xfId="45190" xr:uid="{A6D444BC-3D55-46B8-A23E-83CACE6C98B1}"/>
    <cellStyle name="style1491416824969" xfId="45192" xr:uid="{82752D1F-8305-4B2F-B32E-52062EFA67AA}"/>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559129479" xfId="45683" xr:uid="{1BA929AC-6CAD-45F4-95F0-C1171202C776}"/>
    <cellStyle name="style1495559129604" xfId="45716" xr:uid="{B892478D-F8C3-4A85-9C89-718BC156ABBB}"/>
    <cellStyle name="style1495559129839" xfId="45686" xr:uid="{1FCA48B4-F1AC-4767-B93E-E2A86048EC8E}"/>
    <cellStyle name="style1495559130073" xfId="45689" xr:uid="{D147F8C6-2EDB-4660-B71D-1DB7F98A8AB0}"/>
    <cellStyle name="style1495559130151" xfId="45692" xr:uid="{0CCFEA5E-A92F-49F2-AAF9-25B2932639A1}"/>
    <cellStyle name="style1495559130292" xfId="45698" xr:uid="{6B2A5E89-A246-4AD3-8C8F-CF46B007C216}"/>
    <cellStyle name="style1495559130433" xfId="45704" xr:uid="{E1B728F0-A544-4C8B-8D07-89F28AAA52E7}"/>
    <cellStyle name="style1495559130542" xfId="45693" xr:uid="{BC44A047-9FE0-4CA9-825E-C96EA7EEF30A}"/>
    <cellStyle name="style1495559130636" xfId="45699" xr:uid="{9CB6C520-9342-4A9C-B842-EC8BBEDF780B}"/>
    <cellStyle name="style1495559130745" xfId="45705" xr:uid="{AC59C8AD-C05A-4BA1-AD44-FD23E4E049B1}"/>
    <cellStyle name="style1495559130823" xfId="45749" xr:uid="{7B443A41-6324-43DA-814D-83264250D434}"/>
    <cellStyle name="style1495559130948" xfId="45708" xr:uid="{CF27F70F-EC0D-475C-B3C3-A2824A4919A7}"/>
    <cellStyle name="style1495559131073" xfId="45714" xr:uid="{2B83592F-A26E-4782-B5E5-B0F2337E7461}"/>
    <cellStyle name="style1495559131417" xfId="45718" xr:uid="{F9603112-74CE-4A84-8B83-A6F3F86B9B17}"/>
    <cellStyle name="style1495559131542" xfId="45719" xr:uid="{B7578C7B-D6C7-4256-A041-AFF9051BE379}"/>
    <cellStyle name="style1495559131652" xfId="45717" xr:uid="{556F10C8-3A21-4FC2-BFE8-4CBEDAFB5F66}"/>
    <cellStyle name="style1495559131761" xfId="45720" xr:uid="{3FC4B577-A9D2-41A4-8D29-0287A35CFDD2}"/>
    <cellStyle name="style1495559131871" xfId="45721" xr:uid="{B3A5E1A1-F2F6-4EDE-9415-D30F498FAE47}"/>
    <cellStyle name="style1495559131996" xfId="45722" xr:uid="{DE34985B-E8BA-4118-9EE2-53ACF7F7701B}"/>
    <cellStyle name="style1495559132230" xfId="45723" xr:uid="{80B28E72-56A1-4B8E-A28C-8594210D5760}"/>
    <cellStyle name="style1495559132324" xfId="45724" xr:uid="{39167EEF-4558-4E68-A91F-B2687A8A5DE3}"/>
    <cellStyle name="style1495559132433" xfId="45725" xr:uid="{72ADEB23-C28A-4848-9500-6B428577D947}"/>
    <cellStyle name="style1495559132558" xfId="45726" xr:uid="{1E7FA66D-D7D1-4D88-BBEE-D3E4623E4253}"/>
    <cellStyle name="style1495559132730" xfId="45750" xr:uid="{3CC68A55-7B5E-4DDB-9EF8-EBCDF77E2571}"/>
    <cellStyle name="style1495559132808" xfId="45751" xr:uid="{17BFB826-CD0B-4B33-922E-388E8B004374}"/>
    <cellStyle name="style1495559174319" xfId="45684" xr:uid="{C6DA23A9-1588-44F5-8BC2-5F7FBAAF88C0}"/>
    <cellStyle name="style1495559174413" xfId="45727" xr:uid="{9532AAC1-AB86-4D0C-A7AE-51B51151499C}"/>
    <cellStyle name="style1495559174616" xfId="45687" xr:uid="{ECB2207F-75BB-45B0-82A3-5BEB2FF1AD92}"/>
    <cellStyle name="style1495559174804" xfId="45690" xr:uid="{8B79561B-B95D-48AB-929C-CB986DBC8A8F}"/>
    <cellStyle name="style1495559174897" xfId="45694" xr:uid="{A1DFD67F-629F-4F41-9FF2-C84E86F1DD3C}"/>
    <cellStyle name="style1495559174991" xfId="45700" xr:uid="{91B58206-6D39-432C-961E-032D7EBE5DD9}"/>
    <cellStyle name="style1495559175116" xfId="45706" xr:uid="{68C8B72C-7AC9-4ED2-B506-62082474FFBE}"/>
    <cellStyle name="style1495559175226" xfId="45695" xr:uid="{B3879434-781C-4962-9EA4-6AFF0540C9A8}"/>
    <cellStyle name="style1495559175304" xfId="45701" xr:uid="{B00C52EA-222A-4F14-A7D8-1CCEF3FDF6DA}"/>
    <cellStyle name="style1495559175413" xfId="45707" xr:uid="{C65E3E60-9318-4A0E-8281-73DB6718F7E6}"/>
    <cellStyle name="style1495559175507" xfId="45752" xr:uid="{D894A04E-311F-4FD1-B7CA-8EEDC1EC6647}"/>
    <cellStyle name="style1495559175601" xfId="45711" xr:uid="{F5CFD03C-FF71-457D-890F-01DBB5E21C9A}"/>
    <cellStyle name="style1495559175726" xfId="45713" xr:uid="{ED86B179-9883-4D13-A5FD-85E9B0A9E434}"/>
    <cellStyle name="style1495559176023" xfId="45729" xr:uid="{EE8F782D-3B22-4147-94DE-122D0C9CC2A5}"/>
    <cellStyle name="style1495559176117" xfId="45730" xr:uid="{4762E3E9-C369-4606-8399-3C7DEC7C5A69}"/>
    <cellStyle name="style1495559176210" xfId="45728" xr:uid="{D6CF7DD0-66AC-4BA2-8124-4F7EE332E947}"/>
    <cellStyle name="style1495559176320" xfId="45731" xr:uid="{256CC404-E630-4286-AB96-F0AB11E5090C}"/>
    <cellStyle name="style1495559176413" xfId="45732" xr:uid="{F635A78F-88E7-4A2D-A524-BF2AD365C86F}"/>
    <cellStyle name="style1495559176507" xfId="45733" xr:uid="{E76A2C8F-0513-4EB0-80A9-2635477C8C53}"/>
    <cellStyle name="style1495559176710" xfId="45734" xr:uid="{C86A694E-7FE7-4A07-8401-262EBA439954}"/>
    <cellStyle name="style1495559176788" xfId="45735" xr:uid="{CD46350F-87A1-4695-B90E-4C6028B3EF5E}"/>
    <cellStyle name="style1495559176882" xfId="45736" xr:uid="{1AA68DD0-DCC6-46AB-99A5-10185A7457C0}"/>
    <cellStyle name="style1495559176976" xfId="45737" xr:uid="{D76249B9-652A-4D84-9F32-1EA247A6B324}"/>
    <cellStyle name="style1495559177132" xfId="45753" xr:uid="{C08F2E9B-CC01-43B9-8451-3319B190537D}"/>
    <cellStyle name="style1495559177226" xfId="45754" xr:uid="{4AF4168A-572C-4128-B5A7-CEDACCA8720C}"/>
    <cellStyle name="style1495559219096" xfId="45685" xr:uid="{B37C8299-51F6-4D3E-84EC-AE19BEFB6943}"/>
    <cellStyle name="style1495559219190" xfId="45738" xr:uid="{BEC5F5B4-79C4-4B60-A550-DAE64B4048BE}"/>
    <cellStyle name="style1495559219378" xfId="45688" xr:uid="{AC6C402E-579E-42B6-89EE-D59843BFE970}"/>
    <cellStyle name="style1495559219581" xfId="45691" xr:uid="{5A18D22C-DFF8-4CFE-8CC5-AC270CEC06C9}"/>
    <cellStyle name="style1495559219659" xfId="45696" xr:uid="{D1D16561-15E3-4CC6-8465-2029F77F246C}"/>
    <cellStyle name="style1495559219768" xfId="45702" xr:uid="{5FA46C1F-F00C-47B7-A4A4-C25A9F04D746}"/>
    <cellStyle name="style1495559219893" xfId="45709" xr:uid="{FAD72F9F-C0F4-486B-9FAF-14809CE07D69}"/>
    <cellStyle name="style1495559220003" xfId="45697" xr:uid="{B1210555-6A70-4DBA-B74A-D179DC0BBB25}"/>
    <cellStyle name="style1495559220096" xfId="45703" xr:uid="{F75E7A9E-AEF5-4C29-871F-6D3A445E0315}"/>
    <cellStyle name="style1495559220190" xfId="45710" xr:uid="{7293009A-27B6-4330-9C62-D05919EEBF0B}"/>
    <cellStyle name="style1495559220284" xfId="45755" xr:uid="{969C97E9-BE9F-4D5B-A96F-3D36354147F5}"/>
    <cellStyle name="style1495559220378" xfId="45712" xr:uid="{DDF62E11-8B4D-4758-ADBA-CDD153C5BD80}"/>
    <cellStyle name="style1495559220518" xfId="45715" xr:uid="{B7AF08B3-CA7A-4613-88C2-737F05D989A8}"/>
    <cellStyle name="style1495559220815" xfId="45740" xr:uid="{B0E1BE11-609B-4586-8C96-5B44E7BA85ED}"/>
    <cellStyle name="style1495559220925" xfId="45741" xr:uid="{F958BF45-B232-42E4-A65F-8F3AE366D25F}"/>
    <cellStyle name="style1495559221018" xfId="45739" xr:uid="{A6584207-F35F-4AD5-A50B-92A6C594B4F7}"/>
    <cellStyle name="style1495559221112" xfId="45742" xr:uid="{AE11B8F2-23AA-4BD5-9065-E6ED1E74836D}"/>
    <cellStyle name="style1495559221222" xfId="45743" xr:uid="{2702FF55-339C-4EAC-AB21-5132B4879533}"/>
    <cellStyle name="style1495559221315" xfId="45744" xr:uid="{999CBA9E-1E7B-416C-9AEC-410738E6A2CB}"/>
    <cellStyle name="style1495559221518" xfId="45745" xr:uid="{D5BDAB8F-DCBE-4C2D-AE75-E0CA82B5CB1C}"/>
    <cellStyle name="style1495559221597" xfId="45746" xr:uid="{8C692464-2FAF-4CFC-89FE-38123BB23C5F}"/>
    <cellStyle name="style1495559221690" xfId="45747" xr:uid="{8B0962F9-E11A-45D8-966A-B07645E99F19}"/>
    <cellStyle name="style1495559221800" xfId="45748" xr:uid="{0177BEEB-891D-4C7E-82F6-F9BE87B86B07}"/>
    <cellStyle name="style1495559221940" xfId="45756" xr:uid="{875263C4-CF59-4685-AD51-134C21BFF1D7}"/>
    <cellStyle name="style1495559222034" xfId="45757" xr:uid="{D1657401-821E-46DC-B568-39F7BD6FDF1C}"/>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86341091" xfId="45193" xr:uid="{306BE033-0607-445D-BEE9-6FA8904BC3F9}"/>
    <cellStyle name="style1524486341201" xfId="45194" xr:uid="{82E07742-ECAF-4F08-BDAB-16F4FBC2D477}"/>
    <cellStyle name="style1524486341296" xfId="45199" xr:uid="{57ED9CF1-606D-4994-AAA0-20C0E0D8D0A3}"/>
    <cellStyle name="style1524486341388" xfId="45200" xr:uid="{17F7E996-68ED-41C1-AD20-0F510B5E8CD2}"/>
    <cellStyle name="style1524486341596" xfId="45196" xr:uid="{359378C2-9504-426B-8B81-AC471145E8FA}"/>
    <cellStyle name="style1524486341693" xfId="45197" xr:uid="{95CFEA7D-B9D8-4B3C-BE38-CB48DD005BB4}"/>
    <cellStyle name="style1524486341787" xfId="45195" xr:uid="{4202C20A-6D0B-4DB9-AC01-758DD1151BA6}"/>
    <cellStyle name="style1524486341890" xfId="45198" xr:uid="{BBFD80CA-326F-4C1F-8A6F-9AC424567F4C}"/>
    <cellStyle name="style1524486341988" xfId="45201" xr:uid="{1F780B6D-C7DF-47EF-B1CB-52B3114BDB91}"/>
    <cellStyle name="style1524486342083" xfId="45202" xr:uid="{CDE67C13-F952-45FF-B5DA-AC2B01897847}"/>
    <cellStyle name="style1524486342187" xfId="45203" xr:uid="{60D636EB-EB40-450A-B0EB-5F9ED175B832}"/>
    <cellStyle name="style1524486342284" xfId="45204" xr:uid="{94B01402-6065-4788-BEB9-077F81173E4A}"/>
    <cellStyle name="style1524486342381" xfId="45205" xr:uid="{771A526A-1FC8-442D-B8A4-60A02562C698}"/>
    <cellStyle name="style1524486342488" xfId="45211" xr:uid="{8CB4E5C1-002A-49DE-96E7-C8448317C739}"/>
    <cellStyle name="style1524486342608" xfId="45206" xr:uid="{4FD76ECB-0B51-4D57-8E8B-2E044EF77F37}"/>
    <cellStyle name="style1524486342706" xfId="45212" xr:uid="{ED8D0152-892F-43A0-8CBB-92F23690CC20}"/>
    <cellStyle name="style1524486342803" xfId="45217" xr:uid="{9BD1BD04-41FF-46B5-93F5-B4A20CE2897B}"/>
    <cellStyle name="style1524486342894" xfId="45218" xr:uid="{22827B6C-C784-43DB-9BCF-94279C656E17}"/>
    <cellStyle name="style1524486342994" xfId="45207" xr:uid="{EE46A6BB-91FB-4393-8AC0-BA265A7E701A}"/>
    <cellStyle name="style1524486343085" xfId="45208" xr:uid="{AF2D8B26-A464-4284-9909-E84347C7B27A}"/>
    <cellStyle name="style1524486343177" xfId="45209" xr:uid="{71084B68-1265-44B0-A9E4-D15F6B2FDC39}"/>
    <cellStyle name="style1524486343292" xfId="45210" xr:uid="{95C6761E-DAD6-470C-917A-72F050240506}"/>
    <cellStyle name="style1524486343386" xfId="45213" xr:uid="{3FCA4C6E-DBCA-4247-97EC-1712863B05E7}"/>
    <cellStyle name="style1524486343479" xfId="45214" xr:uid="{680648B8-0154-4D26-8ADE-2A6BA5E1A528}"/>
    <cellStyle name="style1524486343577" xfId="45215" xr:uid="{17131CDB-1007-4E33-B7F0-7EB72519BECF}"/>
    <cellStyle name="style1524486343690" xfId="45216" xr:uid="{360951ED-A604-466C-B557-45272089C30C}"/>
    <cellStyle name="style1524486343805" xfId="45219" xr:uid="{41C5623D-D694-4D4D-BB10-CBB7A686D2BC}"/>
    <cellStyle name="style1524486343912" xfId="45220" xr:uid="{A61D14E5-B3E9-45BE-9AAC-64D1400ED1CD}"/>
    <cellStyle name="style1524486344009" xfId="45221" xr:uid="{974F65AF-B18C-4B75-B157-81239F14435B}"/>
    <cellStyle name="style1524486344112" xfId="45222" xr:uid="{523AF702-1B44-4E0A-BAAD-B72EB0EB0C2F}"/>
    <cellStyle name="style1524486418907" xfId="45223" xr:uid="{40E7807D-ED91-4F10-9FAE-D0BC6EC1448C}"/>
    <cellStyle name="style1524486419013" xfId="45224" xr:uid="{5BC472F8-DD69-4A5E-976D-9D9C25DE7B54}"/>
    <cellStyle name="style1524486419105" xfId="45229" xr:uid="{E2B93C78-BFA3-45E4-878C-4B8A39F810DF}"/>
    <cellStyle name="style1524486419209" xfId="45230" xr:uid="{F8F250CF-22EC-4A90-82E6-2053175F2BDD}"/>
    <cellStyle name="style1524486419424" xfId="45226" xr:uid="{2B331377-5773-4385-A93D-1E005E14F37E}"/>
    <cellStyle name="style1524486419548" xfId="45227" xr:uid="{54241CD9-2BB2-4CEC-B418-FB16682FFC47}"/>
    <cellStyle name="style1524486419663" xfId="45225" xr:uid="{229E0F5F-20E9-4341-BBC1-E1EB12D0F385}"/>
    <cellStyle name="style1524486419766" xfId="45228" xr:uid="{498BA22C-AFCE-49E2-9F24-44E3E1641751}"/>
    <cellStyle name="style1524486419858" xfId="45231" xr:uid="{681BE532-37A2-40F6-A6FA-7BA8EE50A7FB}"/>
    <cellStyle name="style1524486419951" xfId="45232" xr:uid="{E61B9FCB-B1A5-4ADA-BFA9-F5808B6FE815}"/>
    <cellStyle name="style1524486420064" xfId="45233" xr:uid="{EAF239B0-FC21-4DE8-8D4D-A8CE7F52F382}"/>
    <cellStyle name="style1524486420162" xfId="45234" xr:uid="{3479C405-7030-4B0C-8C7A-5503F3867413}"/>
    <cellStyle name="style1524486420261" xfId="45235" xr:uid="{654AD8D0-9638-4071-AA4F-3E0A7AFDBA86}"/>
    <cellStyle name="style1524486420363" xfId="45241" xr:uid="{8E12594F-0DF9-42CD-981A-1E6FB6FE3BA7}"/>
    <cellStyle name="style1524486420458" xfId="45236" xr:uid="{B4B36B97-301B-443D-9FAF-BE6E917C92AE}"/>
    <cellStyle name="style1524486420550" xfId="45242" xr:uid="{CF383AE5-3BC3-4278-86EF-6BC92B00C9D6}"/>
    <cellStyle name="style1524486420660" xfId="45247" xr:uid="{8DE7500C-26FC-42CF-8386-E768FA8A696A}"/>
    <cellStyle name="style1524486420752" xfId="45248" xr:uid="{FCF89065-27BF-4955-8B3A-244B690C245C}"/>
    <cellStyle name="style1524486420850" xfId="45237" xr:uid="{DA64FBE1-9C59-4296-BDEF-04265AACDD57}"/>
    <cellStyle name="style1524486420944" xfId="45238" xr:uid="{6DC2300C-F43B-4854-A650-19558DE8BCB5}"/>
    <cellStyle name="style1524486421036" xfId="45239" xr:uid="{ADC16C7F-0768-420A-A8A8-CD3CF324007C}"/>
    <cellStyle name="style1524486421132" xfId="45240" xr:uid="{E0B0260C-CDC6-45AE-B8E2-70DFAA35C62D}"/>
    <cellStyle name="style1524486421232" xfId="45243" xr:uid="{8012BD26-2902-4E2D-B5C9-2EEE24D8C60E}"/>
    <cellStyle name="style1524486421324" xfId="45244" xr:uid="{CED2A9BF-F316-45B9-BA6F-848D47B57165}"/>
    <cellStyle name="style1524486421416" xfId="45245" xr:uid="{05E64EBA-0214-4987-BACD-5F5087A3DB7F}"/>
    <cellStyle name="style1524486421509" xfId="45246" xr:uid="{C8C3EB81-164B-4A41-AF8E-D01AA1EBE3E9}"/>
    <cellStyle name="style1524486498226" xfId="45249" xr:uid="{B71A97BD-8B8F-4B24-80C5-339005A583E9}"/>
    <cellStyle name="style1524486498327" xfId="45250" xr:uid="{AE1A0339-42D9-42D7-B10F-9DD991353A57}"/>
    <cellStyle name="style1524486498424" xfId="45255" xr:uid="{DBC2C54A-356A-4611-939C-96CD700497C4}"/>
    <cellStyle name="style1524486498518" xfId="45256" xr:uid="{BF87B4B2-1F0A-4338-BE6B-7FB0529EE9DB}"/>
    <cellStyle name="style1524486498718" xfId="45252" xr:uid="{69FAAE16-893E-4522-ACD9-8FDA12DD5F44}"/>
    <cellStyle name="style1524486498815" xfId="45253" xr:uid="{4315C5B0-E500-4320-AAEA-558A315E9E6F}"/>
    <cellStyle name="style1524486498908" xfId="45251" xr:uid="{88F30B8D-DC10-4509-A833-88E4D3A0DE85}"/>
    <cellStyle name="style1524486499009" xfId="45254" xr:uid="{F7C236E3-720F-4215-9D7F-03C4B3F399DB}"/>
    <cellStyle name="style1524486499103" xfId="45257" xr:uid="{44D9FB1C-B53D-47F0-8794-7DC8B074EB61}"/>
    <cellStyle name="style1524486499232" xfId="45258" xr:uid="{9E3C7409-503F-4EC9-8B89-05F0E379B7D0}"/>
    <cellStyle name="style1524486499331" xfId="45259" xr:uid="{EFF58321-B860-4FAA-8B5D-1A093BDFA363}"/>
    <cellStyle name="style1524486499431" xfId="45260" xr:uid="{85F0BDDD-9824-47E0-ADAB-566E02CE32FC}"/>
    <cellStyle name="style1524486499527" xfId="45261" xr:uid="{0BD6983F-680B-4B9B-A166-0B6DA6AD25D2}"/>
    <cellStyle name="style1524486499652" xfId="45267" xr:uid="{1BA6DDAA-DEC6-4095-A9BE-D83C6CF97568}"/>
    <cellStyle name="style1524486499746" xfId="45262" xr:uid="{2E0DE718-2712-4845-AEFB-9168DA423131}"/>
    <cellStyle name="style1524486499840" xfId="45268" xr:uid="{7A7DA176-F09B-4BDC-8915-DB67286A40B2}"/>
    <cellStyle name="style1524486499944" xfId="45273" xr:uid="{34D76187-4E4D-49F8-9B7A-8481884E77C3}"/>
    <cellStyle name="style1524486500044" xfId="45274" xr:uid="{01EBA3C0-29DA-437F-A6B5-91CD98A9DB8C}"/>
    <cellStyle name="style1524486500145" xfId="45263" xr:uid="{95C28483-351B-41E4-9FD5-E8B20B708D12}"/>
    <cellStyle name="style1524486500267" xfId="45264" xr:uid="{0BA22001-31E7-4883-A620-B463A4DDFE9C}"/>
    <cellStyle name="style1524486500375" xfId="45265" xr:uid="{01DD7ADD-8CB8-4D09-8F1A-34B9142D2DDF}"/>
    <cellStyle name="style1524486500478" xfId="45266" xr:uid="{43427987-B6AE-41A9-B5D7-C4AAEEACB2B9}"/>
    <cellStyle name="style1524486500579" xfId="45269" xr:uid="{8C437FCF-E3D6-4114-8B39-EC646836E8F7}"/>
    <cellStyle name="style1524486500678" xfId="45270" xr:uid="{453862F7-B5D0-435E-95E5-5F5909F23CE0}"/>
    <cellStyle name="style1524486500771" xfId="45271" xr:uid="{626087A8-1852-4D8C-9A64-8387E99DDAD4}"/>
    <cellStyle name="style1524486500870" xfId="45272" xr:uid="{A77786C5-0C56-4170-847C-FF53C0E70464}"/>
    <cellStyle name="style1524486501058" xfId="45275" xr:uid="{80B236A3-814D-4611-B1E5-291D064791C5}"/>
    <cellStyle name="style1524486501151" xfId="45276" xr:uid="{A510A5DC-3A90-46BB-ABDD-C7D2A3493112}"/>
    <cellStyle name="style1524486501244" xfId="45277" xr:uid="{0A03FA72-67A5-40B6-903B-0D7D58E31E5E}"/>
    <cellStyle name="style1524486501343" xfId="45278" xr:uid="{DF65A146-C2F8-4083-988D-59E5894677D2}"/>
    <cellStyle name="style1524486577143" xfId="45279" xr:uid="{932AF53C-DB30-4E08-87D2-C9FD19720938}"/>
    <cellStyle name="style1524486577245" xfId="45280" xr:uid="{646AA059-04AD-4E26-B5AB-D1D54EA36228}"/>
    <cellStyle name="style1524486577341" xfId="45285" xr:uid="{1D1ED056-6A38-45C5-8285-FA4F093E85B9}"/>
    <cellStyle name="style1524486577434" xfId="45286" xr:uid="{2ABD493A-A24F-442F-99CF-912DBA64D335}"/>
    <cellStyle name="style1524486577639" xfId="45282" xr:uid="{1FDFA5FB-1C90-4C69-9F42-337E63C8AF5D}"/>
    <cellStyle name="style1524486577734" xfId="45283" xr:uid="{C5230D48-60FF-4807-A4DD-45C2F3058945}"/>
    <cellStyle name="style1524486577826" xfId="45281" xr:uid="{6C679FC6-3839-4CC8-84A8-2999E9CFA5DF}"/>
    <cellStyle name="style1524486577920" xfId="45284" xr:uid="{CC12C8FF-EE6C-4DA6-9A72-83D5D181EB7F}"/>
    <cellStyle name="style1524486578041" xfId="45287" xr:uid="{55812B9B-CF8B-495A-9CD1-665CC34846CA}"/>
    <cellStyle name="style1524486578136" xfId="45288" xr:uid="{A3867BC4-2AD5-4528-A2E3-E212C89F3AA4}"/>
    <cellStyle name="style1524486578231" xfId="45289" xr:uid="{4E308C2C-FB10-4152-89E9-8C9F90923B4D}"/>
    <cellStyle name="style1524486578327" xfId="45290" xr:uid="{FE632EB8-A0C7-455E-A123-25FB72BA3B1C}"/>
    <cellStyle name="style1524486578418" xfId="45291" xr:uid="{AAA035C8-F241-4B7E-8499-30CA686023CF}"/>
    <cellStyle name="style1524486578520" xfId="45297" xr:uid="{56989F69-D50F-4878-A1CA-443E6771313B}"/>
    <cellStyle name="style1524486578632" xfId="45292" xr:uid="{98B95666-221A-47A7-B0A9-706149349341}"/>
    <cellStyle name="style1524486578724" xfId="45298" xr:uid="{5FE32C09-A569-4D85-836F-6310A5B08D32}"/>
    <cellStyle name="style1524486578820" xfId="45303" xr:uid="{CA485EFB-60B8-4A53-AB1B-6FB9C263B01E}"/>
    <cellStyle name="style1524486578916" xfId="45304" xr:uid="{BBE00615-37DA-40D4-9CF7-87BEC5447D9D}"/>
    <cellStyle name="style1524486579015" xfId="45293" xr:uid="{9E0546D1-F3FF-411C-BAD9-1D6C4124D0F9}"/>
    <cellStyle name="style1524486579110" xfId="45294" xr:uid="{0ECC1F7B-BF39-4563-91AD-FB1EF6D3B0D5}"/>
    <cellStyle name="style1524486579202" xfId="45295" xr:uid="{0032E9E2-FA3B-4B84-9C96-02BCF4E4B077}"/>
    <cellStyle name="style1524486579299" xfId="45296" xr:uid="{0DCB5DD0-A5E9-426D-B086-808136610BCC}"/>
    <cellStyle name="style1524486579396" xfId="45299" xr:uid="{58E7B6E0-AF07-43D1-AD81-A8BD4165A2C8}"/>
    <cellStyle name="style1524486579488" xfId="45300" xr:uid="{1BC4B504-D105-44E4-AB7A-960A44B97758}"/>
    <cellStyle name="style1524486579600" xfId="45301" xr:uid="{D86D23AA-90D4-499F-9387-35371581AC9B}"/>
    <cellStyle name="style1524486579695" xfId="45302" xr:uid="{CAED54DC-C8C7-44A0-9E0B-02E2E385E9A3}"/>
    <cellStyle name="style1524486579814" xfId="45305" xr:uid="{2DC93CCD-A583-49D5-BD3B-4CE060CFBB48}"/>
    <cellStyle name="style1524486579911" xfId="45306" xr:uid="{537A173E-873B-46F6-A3E6-30E0DA24C8AB}"/>
    <cellStyle name="style1524486580002" xfId="45307" xr:uid="{DD50A4F4-6BAA-4FD5-9548-1B8CFF7B7E27}"/>
    <cellStyle name="style1524486580105" xfId="45308" xr:uid="{5101FE8E-551E-47B2-962A-3BF29B60AAA9}"/>
    <cellStyle name="style1524486656085" xfId="45309" xr:uid="{F4DE7E08-73DA-4CBF-AE3D-0090412A0BC1}"/>
    <cellStyle name="style1524486656185" xfId="45310" xr:uid="{8AA183BC-DC30-408D-A249-6A4F20B6ABF4}"/>
    <cellStyle name="style1524486656279" xfId="45315" xr:uid="{21384C84-9EEC-4987-809B-554EF7F87286}"/>
    <cellStyle name="style1524486656377" xfId="45316" xr:uid="{EA3E3A3D-0F71-436C-8CA6-7C81E7222277}"/>
    <cellStyle name="style1524486656589" xfId="45312" xr:uid="{EA5B343F-8DB9-4D07-889A-D92B1DA847C2}"/>
    <cellStyle name="style1524486656684" xfId="45313" xr:uid="{A2E9CAB1-7C29-4309-8C1F-69EDD1D77039}"/>
    <cellStyle name="style1524486656774" xfId="45311" xr:uid="{A6CF5736-370D-46B9-818D-6527A49F88AB}"/>
    <cellStyle name="style1524486656868" xfId="45314" xr:uid="{B475324F-97EF-4A24-8223-91395F990CA5}"/>
    <cellStyle name="style1524486656967" xfId="45317" xr:uid="{ED87256D-12C3-4E20-9B15-EA79D201B8B8}"/>
    <cellStyle name="style1524486657059" xfId="45318" xr:uid="{39D81044-E1BB-4AD2-8101-A462C66868DA}"/>
    <cellStyle name="style1524486657150" xfId="45319" xr:uid="{1624E7FB-9720-42E9-88C1-2DBD87535CCB}"/>
    <cellStyle name="style1524486657249" xfId="45320" xr:uid="{BED4F820-4881-44F3-9D1F-DEF4DF9E14E0}"/>
    <cellStyle name="style1524486657346" xfId="45321" xr:uid="{003B78F7-4921-440B-9CC6-C0D4B58D1806}"/>
    <cellStyle name="style1524486657449" xfId="45327" xr:uid="{86649724-38A6-4F45-A06F-C755182258F3}"/>
    <cellStyle name="style1524486657553" xfId="45322" xr:uid="{A3447535-9EAB-410F-8924-A85F3D15D355}"/>
    <cellStyle name="style1524486657656" xfId="45328" xr:uid="{C27A9686-4052-4347-A7F2-042BF9C073BC}"/>
    <cellStyle name="style1524486657757" xfId="45333" xr:uid="{3F3C56E0-CA5E-4808-A4CF-A7126A86846A}"/>
    <cellStyle name="style1524486657850" xfId="45334" xr:uid="{D8A12A9C-B36F-4CAB-9513-2FDD3B090398}"/>
    <cellStyle name="style1524486657944" xfId="45323" xr:uid="{A6DF848B-9ED1-4E76-95DE-21D2A6D7C948}"/>
    <cellStyle name="style1524486658038" xfId="45324" xr:uid="{AF6040A0-EF3D-435B-87C7-A7501D769AE8}"/>
    <cellStyle name="style1524486658129" xfId="45325" xr:uid="{FFE28404-8A87-4DD5-8B7B-F4EBD061022F}"/>
    <cellStyle name="style1524486658237" xfId="45326" xr:uid="{ABD3311E-8688-4E62-92DD-9FF5ACA1D2EE}"/>
    <cellStyle name="style1524486658330" xfId="45329" xr:uid="{3CA5C9D8-4250-4625-A717-437EE91081B4}"/>
    <cellStyle name="style1524486658423" xfId="45330" xr:uid="{8F5668C8-B4C6-443A-9916-825E80D9D4CF}"/>
    <cellStyle name="style1524486658516" xfId="45331" xr:uid="{F107FC6F-CA91-4C98-8466-FB77DFA1ECA8}"/>
    <cellStyle name="style1524486658630" xfId="45332" xr:uid="{B990C28E-C0B6-44F5-890B-0DC63F42AF9B}"/>
    <cellStyle name="style1524486658801" xfId="45335" xr:uid="{F6E8B57B-9475-4E70-93D2-4CEEC4C78EF7}"/>
    <cellStyle name="style1524486658896" xfId="45336" xr:uid="{F50DD8D3-5825-4C17-B0B1-3A6F2123B9BA}"/>
    <cellStyle name="style1524486658989" xfId="45337" xr:uid="{E6C5368B-5F24-4622-93D1-6583B82C0F49}"/>
    <cellStyle name="style1524486659090" xfId="45338" xr:uid="{1524D7C9-9049-4667-A69A-D5F43583CBF7}"/>
    <cellStyle name="style1524486659202" xfId="45339" xr:uid="{614B590C-9FCE-4383-BDE5-F1DA00078362}"/>
    <cellStyle name="style1524486659281" xfId="45340" xr:uid="{04E78FF4-2BFB-43B5-A986-3BB727A5B576}"/>
    <cellStyle name="style1524486659358" xfId="45341" xr:uid="{5A651375-41F7-4D14-B682-13C6DE0A3921}"/>
    <cellStyle name="style1524486659441" xfId="45342" xr:uid="{9E5CD5D5-2F1D-46D6-86BA-5555023B61A9}"/>
    <cellStyle name="style1524486659520" xfId="45343" xr:uid="{B1D17A7E-5237-488D-972E-26A2948F055F}"/>
    <cellStyle name="style1524486659618" xfId="45344" xr:uid="{9B34F539-9E45-4657-BE79-0F3FF616E381}"/>
    <cellStyle name="style1524486659699" xfId="45345" xr:uid="{19D78432-EF16-4B01-BCB7-A8B6C26D240F}"/>
    <cellStyle name="style1524486659778" xfId="45346" xr:uid="{66CA8278-4213-4167-B878-98CD184E6764}"/>
    <cellStyle name="style1524486659920" xfId="45347" xr:uid="{2441E3A2-430F-467C-9DF4-0F94586A7467}"/>
    <cellStyle name="style1524486660018" xfId="45348" xr:uid="{4E83E007-42BF-4359-9A47-571655D47813}"/>
    <cellStyle name="style1524486660110" xfId="45349" xr:uid="{5E0C1359-F29D-407B-A16C-58C15B551AFB}"/>
    <cellStyle name="style1524486660208" xfId="45350" xr:uid="{DA332ACC-3C04-4C65-9FB4-DB6BF8F74078}"/>
    <cellStyle name="style1524486736610" xfId="45351" xr:uid="{79336C16-FB83-47BE-A4FF-EE1BF3164060}"/>
    <cellStyle name="style1524486736712" xfId="45352" xr:uid="{D05CE21B-396D-44CA-B7D7-0D02475DB027}"/>
    <cellStyle name="style1524486736807" xfId="45357" xr:uid="{0F735D6D-E02D-4E91-A427-AD49EAD749EB}"/>
    <cellStyle name="style1524486736902" xfId="45358" xr:uid="{7979FD8D-D9C4-4647-AF5A-DB5C4B8D4995}"/>
    <cellStyle name="style1524486737090" xfId="45354" xr:uid="{14C2524B-EC23-4064-885F-F928DDE0F473}"/>
    <cellStyle name="style1524486737190" xfId="45355" xr:uid="{E3A1F1BB-F272-4057-84B5-516E5D989148}"/>
    <cellStyle name="style1524486737285" xfId="45353" xr:uid="{4F67CB5B-30FE-4FE6-ACF4-458A3F787A4A}"/>
    <cellStyle name="style1524486737380" xfId="45356" xr:uid="{C09B649C-33DE-4940-BFC1-D3D94AFE7381}"/>
    <cellStyle name="style1524486737472" xfId="45359" xr:uid="{4BAEC905-B925-4133-840E-64AAC36ED30A}"/>
    <cellStyle name="style1524486737575" xfId="45360" xr:uid="{B5151341-D527-4565-9D40-169ADFC32495}"/>
    <cellStyle name="style1524486737680" xfId="45361" xr:uid="{15C5076E-2E05-45A1-84FE-7D91E8080072}"/>
    <cellStyle name="style1524486737775" xfId="45362" xr:uid="{37D3D694-BAC9-43D2-A2C5-DCC86960B20C}"/>
    <cellStyle name="style1524486737866" xfId="45363" xr:uid="{E9B8F949-99E0-4DB7-8FB1-15B14E373EFB}"/>
    <cellStyle name="style1524486737966" xfId="45365" xr:uid="{2C072AE9-E85E-4B46-8CF1-2CB31B5D894F}"/>
    <cellStyle name="style1524486738070" xfId="45367" xr:uid="{3F573747-ED07-45D4-B517-D5BD090AD4AA}"/>
    <cellStyle name="style1524486738162" xfId="45364" xr:uid="{D894634B-9464-4D69-9DA8-DAE661CFC597}"/>
    <cellStyle name="style1524486738256" xfId="45366" xr:uid="{E6ADD890-A5AE-4F8B-BCE2-DCEEF8A3081B}"/>
    <cellStyle name="style1524486738348" xfId="45368" xr:uid="{352BD532-C881-4064-9503-5B5D2544F9BA}"/>
    <cellStyle name="style1524486816243" xfId="45370" xr:uid="{2923B1A8-BFA1-4372-B2EC-87C14F32BB3F}"/>
    <cellStyle name="style1524486816338" xfId="45371" xr:uid="{18299A86-CDE6-4B4C-8330-87418227124B}"/>
    <cellStyle name="style1524486816437" xfId="45369" xr:uid="{3DBE3D83-8E3E-46C3-A71C-897485844B63}"/>
    <cellStyle name="style1524486816532" xfId="45372" xr:uid="{9F5AE8C0-DB0C-4B9A-86E4-C922CAF88CF8}"/>
    <cellStyle name="style1524486816639" xfId="45373" xr:uid="{B26194CD-8275-4E58-B341-7BCB738E752C}"/>
    <cellStyle name="style1524486816732" xfId="45374" xr:uid="{0D517C48-67EA-4F23-B95C-A578ADDA810C}"/>
    <cellStyle name="style1524486816829" xfId="45375" xr:uid="{DCEA4D2C-7B5D-466F-9DE4-53366F47CB9A}"/>
    <cellStyle name="style1524486816948" xfId="45376" xr:uid="{DB22B898-BE79-4A99-A769-3ED276462365}"/>
    <cellStyle name="style1524486817045" xfId="45378" xr:uid="{6FE62A65-B371-4497-96F2-52D5E9216AFA}"/>
    <cellStyle name="style1524486817138" xfId="45379" xr:uid="{F263978D-145A-4C5F-A9A6-BE43EBB9C3E1}"/>
    <cellStyle name="style1524486817240" xfId="45381" xr:uid="{EA452E51-B8DD-4261-8C8C-97EBC2D149BA}"/>
    <cellStyle name="style1524486817336" xfId="45382" xr:uid="{9374AFA3-FB7F-4E84-ABF4-7F01A8C55C34}"/>
    <cellStyle name="style1524486817428" xfId="45377" xr:uid="{88D3C173-DE3E-479A-A8BE-CC330505595C}"/>
    <cellStyle name="style1524486817520" xfId="45380" xr:uid="{1AAE1BCA-7184-4C18-888C-1CA657A3F8F9}"/>
    <cellStyle name="style1524486817630" xfId="45383" xr:uid="{0EAEFA88-0D6F-431A-9803-6167B7920690}"/>
    <cellStyle name="style1524486817815" xfId="45385" xr:uid="{5DDAE989-AC96-44DD-8E5E-9B741C81FC3A}"/>
    <cellStyle name="style1524486817909" xfId="45386" xr:uid="{400ED256-63E0-44EF-83D3-2168B8751794}"/>
    <cellStyle name="style1524486818001" xfId="45384" xr:uid="{CA0A661E-FAF1-4400-B68D-BE165DDA76DD}"/>
    <cellStyle name="style1524491688525" xfId="45463" xr:uid="{63A45E8C-093A-4F1E-8877-4FAD09BE4593}"/>
    <cellStyle name="style1524491688802" xfId="45464" xr:uid="{DE570C6F-052E-48E6-B662-D82B156366B3}"/>
    <cellStyle name="style1524491689016" xfId="45469" xr:uid="{0F9BAC37-CC2E-4427-B1B1-6466C207E0F6}"/>
    <cellStyle name="style1524491689199" xfId="45470" xr:uid="{2CBD057A-6919-4179-A806-5B3BD7A18602}"/>
    <cellStyle name="style1524491689571" xfId="45466" xr:uid="{3FCFFB1F-52F8-4839-BE52-DC1903DFC4A5}"/>
    <cellStyle name="style1524491689736" xfId="45467" xr:uid="{03E97F69-C07A-4D6E-B536-85A7F14EDCB1}"/>
    <cellStyle name="style1524491689892" xfId="45465" xr:uid="{BD6B244A-0356-4114-A11A-E525F4B2303E}"/>
    <cellStyle name="style1524491690120" xfId="45468" xr:uid="{2B424C05-63BA-43B7-AC62-2C4E8F2EFA6A}"/>
    <cellStyle name="style1524491690295" xfId="45471" xr:uid="{CCB75D74-58DE-4ABB-9C68-084DB3054C38}"/>
    <cellStyle name="style1524491690496" xfId="45472" xr:uid="{8326D55B-0B17-4EA6-A3EB-3E94BEE539D3}"/>
    <cellStyle name="style1524491690686" xfId="45473" xr:uid="{395BAED7-4D33-40E3-8617-383CEED52CEE}"/>
    <cellStyle name="style1524491690868" xfId="45474" xr:uid="{B75EB88C-67A7-4A80-8E9B-B3DAC37CD687}"/>
    <cellStyle name="style1524491691086" xfId="45475" xr:uid="{6B8149AE-844B-4DCF-937A-C8A30B8FB239}"/>
    <cellStyle name="style1524491691259" xfId="45481" xr:uid="{2E68C4D4-5247-4F34-9632-F8E2C76A126E}"/>
    <cellStyle name="style1524491691411" xfId="45476" xr:uid="{E07B7B26-29D0-428C-9955-51FA22DF81E5}"/>
    <cellStyle name="style1524491691608" xfId="45482" xr:uid="{DB5634B1-920C-443E-BECC-9C6CCEC7C4A9}"/>
    <cellStyle name="style1524491691771" xfId="45487" xr:uid="{34E944CF-56F0-4958-9EDA-E48F4919350C}"/>
    <cellStyle name="style1524491691932" xfId="45488" xr:uid="{8155E7F2-62A6-46FD-ABA4-206E0FCD2ED7}"/>
    <cellStyle name="style1524491692095" xfId="45477" xr:uid="{8BDCBF67-9A8B-4F40-8614-872339FD4A92}"/>
    <cellStyle name="style1524491692250" xfId="45478" xr:uid="{26CC84D7-1A19-4B46-8809-DADDB649E3E0}"/>
    <cellStyle name="style1524491692399" xfId="45479" xr:uid="{C225537A-3D8F-468D-BB40-25CA895648D3}"/>
    <cellStyle name="style1524491692571" xfId="45480" xr:uid="{AFB2BECF-A301-4764-B9C2-941ACE135E2B}"/>
    <cellStyle name="style1524491692736" xfId="45483" xr:uid="{FE3C70BB-BB8F-4645-8EC4-F53292DF09BA}"/>
    <cellStyle name="style1524491692891" xfId="45484" xr:uid="{A85F8255-3E7C-4F4F-A428-9AC555EE51B1}"/>
    <cellStyle name="style1524491693072" xfId="45485" xr:uid="{63FB0853-E0EF-49E7-A3C3-2F25948E9152}"/>
    <cellStyle name="style1524491693239" xfId="45486" xr:uid="{3A831CA2-540A-4CA6-9DDD-71ED11F7E243}"/>
    <cellStyle name="style1524491693526" xfId="45489" xr:uid="{1B5645CB-8527-4665-88C5-4046165ABF69}"/>
    <cellStyle name="style1524491693760" xfId="45490" xr:uid="{558DA3A0-E8CB-453E-98E9-730191809530}"/>
    <cellStyle name="style1524491693993" xfId="45491" xr:uid="{CE09E48B-E046-451C-985A-FF2C378C50D3}"/>
    <cellStyle name="style1524491694185" xfId="45492" xr:uid="{FBBF595E-C2F4-4365-9B70-5E20342B0747}"/>
    <cellStyle name="style1524491747232" xfId="45493" xr:uid="{DC2AF1F8-1362-46CD-874F-C311C0AF8072}"/>
    <cellStyle name="style1524491747411" xfId="45494" xr:uid="{0B529975-87C7-4C2B-BA33-7BFB7B87AC40}"/>
    <cellStyle name="style1524491747526" xfId="45499" xr:uid="{136FAFC3-9357-4CCB-BC96-50E7EC56DE72}"/>
    <cellStyle name="style1524491747694" xfId="45500" xr:uid="{D5A6C589-366A-4006-8555-B5981F404896}"/>
    <cellStyle name="style1524491747981" xfId="45496" xr:uid="{9BB6F88F-770C-4FCA-9D58-9D1368C38BB5}"/>
    <cellStyle name="style1524491748113" xfId="45497" xr:uid="{20B0E72A-276F-4757-8BEA-FDE47AC34BD5}"/>
    <cellStyle name="style1524491748306" xfId="45495" xr:uid="{CE6CF711-2E4B-41AA-93AD-44A075B857DF}"/>
    <cellStyle name="style1524491748426" xfId="45498" xr:uid="{DAD5B85A-C5DF-4E22-A563-062F07BE3A99}"/>
    <cellStyle name="style1524491748549" xfId="45501" xr:uid="{67AA59A2-B160-44E7-A433-D14800B76772}"/>
    <cellStyle name="style1524491748709" xfId="45502" xr:uid="{FD93D3D8-FD25-4DA8-A357-5B76B687AFD9}"/>
    <cellStyle name="style1524491748832" xfId="45503" xr:uid="{A444A12B-135B-433C-B995-89FB17B57A0B}"/>
    <cellStyle name="style1524491748982" xfId="45504" xr:uid="{C9A89C5A-AB04-415A-8AB5-4339D8EBADEC}"/>
    <cellStyle name="style1524491749099" xfId="45505" xr:uid="{45F34025-B132-4A67-88B3-F74545601879}"/>
    <cellStyle name="style1524491749223" xfId="45511" xr:uid="{D85650CF-8207-4E23-94DE-C2292E57CD26}"/>
    <cellStyle name="style1524491749342" xfId="45506" xr:uid="{43437806-07E6-4C99-9AC7-F64A6A1232C9}"/>
    <cellStyle name="style1524491749477" xfId="45512" xr:uid="{66EB021A-9ADA-4E63-A6F0-0587F5FB1F9D}"/>
    <cellStyle name="style1524491749616" xfId="45517" xr:uid="{592421B8-916B-46F1-8AB5-54FF61FA08CA}"/>
    <cellStyle name="style1524491749800" xfId="45518" xr:uid="{B0AA035F-50CF-4B7A-B7A7-18FD343E2055}"/>
    <cellStyle name="style1524491749957" xfId="45507" xr:uid="{368831A3-83F3-4C3B-9855-635AC2463861}"/>
    <cellStyle name="style1524491750066" xfId="45508" xr:uid="{D942825A-39FA-4D2A-B7EF-84BEC8FA1EE5}"/>
    <cellStyle name="style1524491750196" xfId="45509" xr:uid="{7571F868-F6BF-4E19-82DA-A05B4249FECA}"/>
    <cellStyle name="style1524491750299" xfId="45510" xr:uid="{F3E816F3-B5D9-4390-9CF2-53EF3621ED8B}"/>
    <cellStyle name="style1524491750420" xfId="45513" xr:uid="{D344BB4D-33EC-4D2D-A5A3-414EADC5B2C7}"/>
    <cellStyle name="style1524491750537" xfId="45514" xr:uid="{EB7C904D-3F46-457C-ADBA-DC68E3068B3D}"/>
    <cellStyle name="style1524491750637" xfId="45515" xr:uid="{854BEBC1-72E4-4279-896B-544F0395656C}"/>
    <cellStyle name="style1524491750734" xfId="45516" xr:uid="{E2BF0CF4-33AC-49E0-BF11-2E981A1F2609}"/>
    <cellStyle name="style1524491795730" xfId="45519" xr:uid="{64805D96-1391-4A7B-88A7-565FF222CB72}"/>
    <cellStyle name="style1524491795851" xfId="45520" xr:uid="{E58744B7-835B-4D08-8AF3-E48A0E96C36C}"/>
    <cellStyle name="style1524491795962" xfId="45525" xr:uid="{B918FE0F-9C25-4F71-9CF4-69C47119E9AF}"/>
    <cellStyle name="style1524491796062" xfId="45526" xr:uid="{6C7F959C-DB44-4AE4-A5C2-6D95DE67485F}"/>
    <cellStyle name="style1524491796251" xfId="45522" xr:uid="{DBCC554C-FE8F-4A2B-AB6F-058F004FB4F3}"/>
    <cellStyle name="style1524491796343" xfId="45523" xr:uid="{A22B9A87-645D-4FC2-B5DC-21AA54CFDC6C}"/>
    <cellStyle name="style1524491796442" xfId="45521" xr:uid="{B068FAC1-D062-4188-967A-25110774B1A1}"/>
    <cellStyle name="style1524491796544" xfId="45524" xr:uid="{B5355463-6E50-408E-BD4F-4DEDCB6663B6}"/>
    <cellStyle name="style1524491796645" xfId="45527" xr:uid="{53965A35-21D0-415F-89FC-D979EB4A6BE1}"/>
    <cellStyle name="style1524491796738" xfId="45528" xr:uid="{C4ED850D-1D5B-4BBD-BFCA-A8F6666852B8}"/>
    <cellStyle name="style1524491796835" xfId="45529" xr:uid="{08094AC1-9003-4130-A07E-BE465A62337D}"/>
    <cellStyle name="style1524491796948" xfId="45530" xr:uid="{E4F7BE46-0F23-4F02-81E8-F89C73F91C37}"/>
    <cellStyle name="style1524491797042" xfId="45531" xr:uid="{ED7DE6BE-607A-4FC9-8198-19376586ED3E}"/>
    <cellStyle name="style1524491797141" xfId="45537" xr:uid="{55DA1F4E-9222-4537-84BD-8F1F21ECB8CA}"/>
    <cellStyle name="style1524491797240" xfId="45532" xr:uid="{98E161AC-7A64-4454-8076-CA647DF74FBA}"/>
    <cellStyle name="style1524491797335" xfId="45538" xr:uid="{2ED64673-BCFA-471E-B694-B7116D033946}"/>
    <cellStyle name="style1524491797435" xfId="45543" xr:uid="{DEED55AB-9911-426F-94D0-2FC4187C4E7E}"/>
    <cellStyle name="style1524491797529" xfId="45544" xr:uid="{F63925BC-C1E0-4757-80B0-D27142216DFA}"/>
    <cellStyle name="style1524491797629" xfId="45533" xr:uid="{01C6D382-BC5F-4835-95CB-2671534F6458}"/>
    <cellStyle name="style1524491797735" xfId="45534" xr:uid="{7081EBE7-CA60-42E9-B3DB-BF85783DDBF1}"/>
    <cellStyle name="style1524491797830" xfId="45535" xr:uid="{8C10FEB2-2056-4078-B084-D9B4A51D6DB2}"/>
    <cellStyle name="style1524491797935" xfId="45536" xr:uid="{F6C408CE-DA56-4044-8CE2-27875E9DD767}"/>
    <cellStyle name="style1524491798034" xfId="45539" xr:uid="{5C2F35E3-739E-487D-AB10-8A4664D81A7F}"/>
    <cellStyle name="style1524491798142" xfId="45540" xr:uid="{F04036E7-9D96-4676-9BDE-ABAC8C3C37CD}"/>
    <cellStyle name="style1524491798241" xfId="45541" xr:uid="{BB3A635E-41ED-4E54-AC06-07EACCCF8F00}"/>
    <cellStyle name="style1524491798340" xfId="45542" xr:uid="{9F1DAD97-C8EC-4BD9-9B2D-9D4F7208F36D}"/>
    <cellStyle name="style1524491798599" xfId="45545" xr:uid="{C85DBDC3-D942-4A50-B202-98A46EE081D6}"/>
    <cellStyle name="style1524491798716" xfId="45546" xr:uid="{0B26864F-0503-42C6-BACB-B325E8A65746}"/>
    <cellStyle name="style1524491798877" xfId="45547" xr:uid="{5A73B1C9-DD05-48AA-B86A-70D5C0F58D14}"/>
    <cellStyle name="style1524491799044" xfId="45548" xr:uid="{5EA91053-EFE0-44DE-B847-C75C6383F146}"/>
    <cellStyle name="style1524491853085" xfId="45549" xr:uid="{A541CA37-BE3C-4C9A-BB80-36240EE9330B}"/>
    <cellStyle name="style1524491853190" xfId="45550" xr:uid="{EFD110A0-1375-4DED-9630-FFFB560CF650}"/>
    <cellStyle name="style1524491853284" xfId="45555" xr:uid="{5F5B7EB8-9D97-4C68-8FFA-4A87213846CD}"/>
    <cellStyle name="style1524491853380" xfId="45556" xr:uid="{4CF552D5-3145-4F28-93F8-FC2FC3858025}"/>
    <cellStyle name="style1524491853579" xfId="45552" xr:uid="{28EF9C1B-5641-4B58-8DA7-47A8F3029A03}"/>
    <cellStyle name="style1524491853672" xfId="45553" xr:uid="{D934C4C5-B4BA-4B7C-AEF0-F158A60A9674}"/>
    <cellStyle name="style1524491853766" xfId="45551" xr:uid="{CCB98781-520A-4429-A074-D6050A868F4E}"/>
    <cellStyle name="style1524491853860" xfId="45554" xr:uid="{2B977BFF-9F7D-48EC-8F4A-6CF0E3A7150B}"/>
    <cellStyle name="style1524491853965" xfId="45557" xr:uid="{04BC18A7-6F37-4C3D-BB7E-15ACC81C4D18}"/>
    <cellStyle name="style1524491854059" xfId="45558" xr:uid="{DC192D77-C385-4B55-A301-D8C4DBC9B7F9}"/>
    <cellStyle name="style1524491854158" xfId="45559" xr:uid="{33C9C810-6625-46D9-9521-EF63D001F82E}"/>
    <cellStyle name="style1524491854255" xfId="45560" xr:uid="{DB84044D-D1C1-4218-B708-C9D184C73F83}"/>
    <cellStyle name="style1524491854346" xfId="45561" xr:uid="{80C35ABA-0D42-4D38-9450-8708D40FB755}"/>
    <cellStyle name="style1524491854446" xfId="45567" xr:uid="{8418515E-C696-412A-85C1-003D7ED942C1}"/>
    <cellStyle name="style1524491854538" xfId="45562" xr:uid="{6AC84582-30DA-4407-8436-0F3FE69E07EB}"/>
    <cellStyle name="style1524491854636" xfId="45568" xr:uid="{570CA9D2-B8B8-490B-AB0F-5FB623F5DBD9}"/>
    <cellStyle name="style1524491854735" xfId="45573" xr:uid="{464A957E-1492-4F65-B448-7D10F04FEE60}"/>
    <cellStyle name="style1524491854827" xfId="45574" xr:uid="{CD7CECDD-B1F5-4060-98B2-735DA473EF0B}"/>
    <cellStyle name="style1524491854930" xfId="45563" xr:uid="{778203B8-BC95-420E-82AA-32E9484D9FC5}"/>
    <cellStyle name="style1524491855029" xfId="45564" xr:uid="{3B0C300E-22BE-4572-8F94-8970BCDCFF2D}"/>
    <cellStyle name="style1524491855121" xfId="45565" xr:uid="{C89060A0-303E-4B45-A4E7-8475FD99603C}"/>
    <cellStyle name="style1524491855243" xfId="45566" xr:uid="{7C57CEA8-92C2-4B0B-A8CB-AA8988F3881A}"/>
    <cellStyle name="style1524491855375" xfId="45569" xr:uid="{E6EB1A53-F158-41A7-8BE7-5E8A4065421F}"/>
    <cellStyle name="style1524491855516" xfId="45570" xr:uid="{FA479779-F559-449B-A876-17D4A74E017B}"/>
    <cellStyle name="style1524491855637" xfId="45571" xr:uid="{35F8C8F0-3AA5-4EE4-B4A7-CC005E291954}"/>
    <cellStyle name="style1524491855753" xfId="45572" xr:uid="{84734ED8-24EE-40B2-A9B4-87EC4968EAC3}"/>
    <cellStyle name="style1524491855923" xfId="45575" xr:uid="{7378528F-C2F8-4E92-8062-6632F87D6A18}"/>
    <cellStyle name="style1524491856045" xfId="45576" xr:uid="{8CD713D5-0A55-4C40-84C9-F1161C504F69}"/>
    <cellStyle name="style1524491856159" xfId="45577" xr:uid="{C6246376-319D-47E5-9588-DA092FC1CDA3}"/>
    <cellStyle name="style1524491856276" xfId="45578" xr:uid="{91FE6811-267A-4131-AF18-3FDE0CF857EB}"/>
    <cellStyle name="style1524491909134" xfId="45579" xr:uid="{F310009E-66CE-4616-A439-CCA5CB0FDD3B}"/>
    <cellStyle name="style1524491909242" xfId="45580" xr:uid="{3CA67E5D-83E5-466F-A6A7-8E5B6C7BDB47}"/>
    <cellStyle name="style1524491909334" xfId="45585" xr:uid="{207FD152-E14A-40D9-8D2F-D33AAB7DD7C1}"/>
    <cellStyle name="style1524491909429" xfId="45586" xr:uid="{8200C9BF-3A46-4F99-974A-7975DB5945E7}"/>
    <cellStyle name="style1524491909621" xfId="45582" xr:uid="{E49CC6F3-8C93-4F07-B0BE-0FA9B72A8AA1}"/>
    <cellStyle name="style1524491909713" xfId="45583" xr:uid="{3CF2B5B0-3A23-4DB5-9A55-D0480231D86A}"/>
    <cellStyle name="style1524491909805" xfId="45581" xr:uid="{D2EE362B-6A9B-4FD1-90E5-A94E415748EE}"/>
    <cellStyle name="style1524491909902" xfId="45584" xr:uid="{D466AFE3-5692-4406-A23D-CE90C9CFF114}"/>
    <cellStyle name="style1524491910002" xfId="45587" xr:uid="{7621CF18-349E-4B9E-8152-CA8187140363}"/>
    <cellStyle name="style1524491910096" xfId="45588" xr:uid="{C7405823-2246-489B-8C1C-D80820FCF2AB}"/>
    <cellStyle name="style1524491910187" xfId="45589" xr:uid="{753B135E-BF4B-4330-926C-0F7AF832B383}"/>
    <cellStyle name="style1524491910288" xfId="45590" xr:uid="{EEE3B093-7134-424E-A5CB-CAFAA8C2556D}"/>
    <cellStyle name="style1524491910384" xfId="45591" xr:uid="{1E596C12-C334-4F2F-A58C-2C2631176569}"/>
    <cellStyle name="style1524491910483" xfId="45597" xr:uid="{0A8CB24F-9016-40DE-BB02-C9D22925CB5D}"/>
    <cellStyle name="style1524491910580" xfId="45592" xr:uid="{563721BE-285C-403B-A468-4A56C4B3CFB1}"/>
    <cellStyle name="style1524491910675" xfId="45598" xr:uid="{74B44543-967D-4F2E-AFBA-F2290DB242D4}"/>
    <cellStyle name="style1524491910772" xfId="45603" xr:uid="{40BFA0BA-153F-4B83-A58D-E32619102AFC}"/>
    <cellStyle name="style1524491910868" xfId="45604" xr:uid="{55797664-1502-4E8F-9117-3E2797A9BFBC}"/>
    <cellStyle name="style1524491910975" xfId="45593" xr:uid="{FA60A7CC-CF68-4A4E-97E9-C74323041231}"/>
    <cellStyle name="style1524491911092" xfId="45594" xr:uid="{E9A59656-8E8B-4EBE-8E7A-3BEB152E014E}"/>
    <cellStyle name="style1524491911193" xfId="45595" xr:uid="{5EC061E2-574E-481E-B25A-9CD383729EBD}"/>
    <cellStyle name="style1524491911288" xfId="45596" xr:uid="{DFA45FCE-0EF0-42C7-8CE2-9C54814A4EDF}"/>
    <cellStyle name="style1524491911387" xfId="45599" xr:uid="{F8EF9FAB-B78D-4223-A73F-27336964D398}"/>
    <cellStyle name="style1524491911479" xfId="45600" xr:uid="{6C894466-C33B-4D3A-9651-EBF171AE56E4}"/>
    <cellStyle name="style1524491911581" xfId="45601" xr:uid="{37D028DE-2B17-4B46-B018-F8767D3E9CE6}"/>
    <cellStyle name="style1524491911674" xfId="45602" xr:uid="{DCDFBC13-B611-4D13-9AE7-BAADDE78AA61}"/>
    <cellStyle name="style1524491911859" xfId="45605" xr:uid="{5E5A3BA0-CBC1-4AA5-BA72-39D5CA792A02}"/>
    <cellStyle name="style1524491911973" xfId="45606" xr:uid="{4BEBDBA6-188A-4C83-BDBE-3530EE880B43}"/>
    <cellStyle name="style1524491912066" xfId="45607" xr:uid="{A60E87F6-B4C0-4907-9BC9-FA854F3C0322}"/>
    <cellStyle name="style1524491912160" xfId="45608" xr:uid="{900BA861-063E-44B1-9810-D0D61A30AF3D}"/>
    <cellStyle name="style1524491912272" xfId="45609" xr:uid="{E2A6FF18-CB8D-4579-86FC-4212D6831615}"/>
    <cellStyle name="style1524491912354" xfId="45610" xr:uid="{D2ED22E7-6F36-4B72-8457-D425E852EBC2}"/>
    <cellStyle name="style1524491912437" xfId="45611" xr:uid="{FEF73610-FB6C-4489-AFF6-38B9D89198C7}"/>
    <cellStyle name="style1524491912517" xfId="45612" xr:uid="{C388A463-16C1-482C-9BD6-FBB6BD9C74EA}"/>
    <cellStyle name="style1524491912605" xfId="45613" xr:uid="{3F7FC02C-0129-40A9-9684-3AC465F186A3}"/>
    <cellStyle name="style1524491912684" xfId="45614" xr:uid="{52BB52D5-7944-4FD5-B59D-C250394BEE56}"/>
    <cellStyle name="style1524491912766" xfId="45615" xr:uid="{D32D3CA0-270C-43B6-99E8-92F0F799F913}"/>
    <cellStyle name="style1524491912844" xfId="45616" xr:uid="{8E1A056B-88D6-4EEE-A05D-611FF05E0B68}"/>
    <cellStyle name="style1524491913008" xfId="45617" xr:uid="{20CED362-EB6E-4CEF-8E76-910644100410}"/>
    <cellStyle name="style1524491913087" xfId="45618" xr:uid="{3BE115DC-FDD0-449C-AB19-807C3CC3F0E1}"/>
    <cellStyle name="style1524491913163" xfId="45619" xr:uid="{26389E7F-8940-4817-8E78-4E536A41A3EA}"/>
    <cellStyle name="style1524491913271" xfId="45620" xr:uid="{8B17BFD1-D6E1-47DF-986E-64498F920FB9}"/>
    <cellStyle name="style1524491955109" xfId="45621" xr:uid="{9551AE63-8691-4E89-B7D6-E00D3E5828F9}"/>
    <cellStyle name="style1524491955214" xfId="45622" xr:uid="{60FC37AB-3C7C-4CFB-AB0C-C747B09FF204}"/>
    <cellStyle name="style1524491955305" xfId="45627" xr:uid="{28B93149-3D95-4FE6-83D7-2EFD8D1346AA}"/>
    <cellStyle name="style1524491955398" xfId="45628" xr:uid="{5E05FF58-ED53-41EF-A77B-264B7BA764F2}"/>
    <cellStyle name="style1524491955591" xfId="45624" xr:uid="{C6407784-E60F-4297-AA95-522BDDE8A5BC}"/>
    <cellStyle name="style1524491955681" xfId="45625" xr:uid="{C8F504FD-3CF2-4F04-A89B-BDAAC4207976}"/>
    <cellStyle name="style1524491955776" xfId="45623" xr:uid="{16CE1995-053E-4533-9DBD-5515061856B9}"/>
    <cellStyle name="style1524491955884" xfId="45626" xr:uid="{0F7E739F-7321-49F7-91C9-3B49D119D37A}"/>
    <cellStyle name="style1524491955990" xfId="45629" xr:uid="{C1B5A546-4DB0-4264-BC89-C5B7F68B4E85}"/>
    <cellStyle name="style1524491956091" xfId="45630" xr:uid="{CB8EE832-4CA3-44F4-B441-84DAAA989FD2}"/>
    <cellStyle name="style1524491956188" xfId="45631" xr:uid="{4DA69087-5865-472B-9356-5A00D493EA86}"/>
    <cellStyle name="style1524491956287" xfId="45632" xr:uid="{0107473D-8712-4765-A8A5-81D81B919192}"/>
    <cellStyle name="style1524491956380" xfId="45633" xr:uid="{5CD3AFD8-600B-4937-B094-996793409B9D}"/>
    <cellStyle name="style1524491956488" xfId="45639" xr:uid="{D7529256-CA39-4FD5-9D90-097BAA865B7A}"/>
    <cellStyle name="style1524491956584" xfId="45634" xr:uid="{156A48DB-FD47-4FAD-80AB-4901B3EA1403}"/>
    <cellStyle name="style1524491956679" xfId="45640" xr:uid="{FF3B5A7F-A36D-4A4E-8576-BB42375F2572}"/>
    <cellStyle name="style1524491956774" xfId="45645" xr:uid="{97129422-B052-464C-907E-2C6A730004D4}"/>
    <cellStyle name="style1524491956872" xfId="45660" xr:uid="{F0D2195D-8783-488E-92F9-22A6AD41018D}"/>
    <cellStyle name="style1524491956976" xfId="45646" xr:uid="{B398953E-6CAD-49D6-9CFF-6811DF818939}"/>
    <cellStyle name="style1524491957056" xfId="45635" xr:uid="{028002B5-49F7-46D3-803B-631BEF4F6C8F}"/>
    <cellStyle name="style1524491957150" xfId="45636" xr:uid="{CEAA5D19-7612-485A-96D3-DFAE9A024417}"/>
    <cellStyle name="style1524491957251" xfId="45637" xr:uid="{0051D266-CC83-41B3-971E-CFE377ECF79E}"/>
    <cellStyle name="style1524491957346" xfId="45638" xr:uid="{1A3B81CB-3E1A-43FB-95BD-456803D4F623}"/>
    <cellStyle name="style1524491957441" xfId="45641" xr:uid="{34147781-C944-40B9-BCC0-437E0CB2DE83}"/>
    <cellStyle name="style1524491957537" xfId="45642" xr:uid="{AD53F41B-A6D3-4DD4-B828-AB3C33AA98C7}"/>
    <cellStyle name="style1524491957630" xfId="45643" xr:uid="{05028BA3-D8F2-4D3F-A511-91781D8B51CC}"/>
    <cellStyle name="style1524491957726" xfId="45644" xr:uid="{67FFEFA4-A595-43C1-9B1A-1C02BA88CD7A}"/>
    <cellStyle name="style1524491957847" xfId="45647" xr:uid="{BFE10557-860A-43C5-92A0-B8D21307FC97}"/>
    <cellStyle name="style1524491957948" xfId="45648" xr:uid="{7EC894FA-3AA4-4B43-9980-452B9BABB424}"/>
    <cellStyle name="style1524491958043" xfId="45649" xr:uid="{C7DA08FC-CCB1-416D-B577-E3F2CF319852}"/>
    <cellStyle name="style1524491958142" xfId="45650" xr:uid="{D14FA50D-C14F-49EA-92A2-A857E3CE83D1}"/>
    <cellStyle name="style1524491958273" xfId="45659" xr:uid="{B03DBC6E-F684-4EA6-916F-A280B7F0E522}"/>
    <cellStyle name="style1524491958352" xfId="45651" xr:uid="{07D2144A-6314-4251-A9D3-30CFEF80AB58}"/>
    <cellStyle name="style1524491958429" xfId="45652" xr:uid="{43BE0D69-1143-4AE9-84A7-3F9D69FCB0CD}"/>
    <cellStyle name="style1524491958510" xfId="45653" xr:uid="{124876AF-B04B-4B5D-8F74-46F946B29055}"/>
    <cellStyle name="style1524491958596" xfId="45654" xr:uid="{2DF45A2F-FE28-4B52-9673-485CAAC43DAE}"/>
    <cellStyle name="style1524491958674" xfId="45655" xr:uid="{9F2910D7-D185-4D91-B1C1-D58D4C250C86}"/>
    <cellStyle name="style1524491958752" xfId="45656" xr:uid="{5B20C28A-1E6F-4B99-8F9C-460BDF569097}"/>
    <cellStyle name="style1524491958829" xfId="45657" xr:uid="{15180CD1-B9D2-40F3-AC6F-73ECBD7BDB0E}"/>
    <cellStyle name="style1524491958916" xfId="45658" xr:uid="{3299809C-ED4E-4EE2-A4E8-B8D4AA6D43DB}"/>
    <cellStyle name="style1524491959030" xfId="45661" xr:uid="{AC9A2EB5-58A1-408F-A3BD-E199B94C7C5D}"/>
    <cellStyle name="style1524491959110" xfId="45662" xr:uid="{BA3C623B-277D-4558-973F-4A36155D969B}"/>
    <cellStyle name="style1524491959188" xfId="45663" xr:uid="{5743BCD6-061C-411A-8D15-04957489A254}"/>
    <cellStyle name="style1524491959297" xfId="45664" xr:uid="{EC7CA2FF-5B60-4185-BA7F-FFF18A83C8DE}"/>
    <cellStyle name="style1524492000268" xfId="45666" xr:uid="{E513EF1F-D6B8-419C-AD84-968C9165EDFA}"/>
    <cellStyle name="style1524492000379" xfId="45667" xr:uid="{11CB680D-F04A-4756-BAAB-7EE1AFD64307}"/>
    <cellStyle name="style1524492000483" xfId="45665" xr:uid="{BDCADE1D-42D0-44C7-B86A-FBAC97498DDC}"/>
    <cellStyle name="style1524492000593" xfId="45668" xr:uid="{DD9A2BAA-DA2F-4DAD-9250-E2DF3EB2A5E0}"/>
    <cellStyle name="style1524492000698" xfId="45669" xr:uid="{1757822B-2BCD-4EE6-9A76-24B48FEDD195}"/>
    <cellStyle name="style1524492000804" xfId="45670" xr:uid="{1067FB61-8124-4747-B868-EEB41BEEE6E0}"/>
    <cellStyle name="style1524492000929" xfId="45671" xr:uid="{AD19FB60-9D94-46B4-A2A5-693335F35BAF}"/>
    <cellStyle name="style1524492001036" xfId="45672" xr:uid="{AA108BC6-211F-4F47-B5EE-D27AC9D45BC1}"/>
    <cellStyle name="style1524492001129" xfId="45674" xr:uid="{D5A2361D-A5BD-4C9C-9DD7-6D294130A135}"/>
    <cellStyle name="style1524492001221" xfId="45675" xr:uid="{6E59308A-CA01-4853-94E6-91768A15D212}"/>
    <cellStyle name="style1524492001320" xfId="45677" xr:uid="{B6C42B70-8E72-4744-8085-EB113661F535}"/>
    <cellStyle name="style1524492001412" xfId="45678" xr:uid="{8114322A-F214-4B44-AD31-018CFBE3F041}"/>
    <cellStyle name="style1524492001509" xfId="45673" xr:uid="{A814C836-9C59-4380-A092-650E9B6C2332}"/>
    <cellStyle name="style1524492001617" xfId="45676" xr:uid="{3B31578C-3F11-477D-B1A4-DBA2AB5E9B98}"/>
    <cellStyle name="style1524492001727" xfId="45679" xr:uid="{B9E2901A-327A-490C-86F1-573EF3F49C4F}"/>
    <cellStyle name="style1524492001950" xfId="45681" xr:uid="{74AFE927-21E8-4E88-BEF9-70D5860E8F22}"/>
    <cellStyle name="style1524492002058" xfId="45682" xr:uid="{4BCE0EDE-3BDA-4845-9A70-80632D50FAAF}"/>
    <cellStyle name="style1524492002167" xfId="45680" xr:uid="{5C7343C1-9F92-4F23-9941-2701D6635C0D}"/>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4073815711" xfId="44927" xr:uid="{571A51B4-3291-4635-AE98-140AA4299DE1}"/>
    <cellStyle name="style1544073815872" xfId="44928" xr:uid="{E7124DAB-202E-4EC9-8551-E9EF276E07E5}"/>
    <cellStyle name="style1544073816006" xfId="44933" xr:uid="{EA7A9758-5235-47B2-A8CE-7DDAFFB8255C}"/>
    <cellStyle name="style1544073816127" xfId="44934" xr:uid="{2AA8E5DF-3666-452F-8796-F5C7A601415C}"/>
    <cellStyle name="style1544073816425" xfId="44930" xr:uid="{B15E8687-200A-47C4-878F-3FE999E85AE0}"/>
    <cellStyle name="style1544073816556" xfId="44931" xr:uid="{20C605F3-5298-4246-A7D1-E9CD1476A9E7}"/>
    <cellStyle name="style1544073816694" xfId="44929" xr:uid="{6A499595-FA19-43DF-8B77-B34089C0D8A9}"/>
    <cellStyle name="style1544073816852" xfId="44932" xr:uid="{45EB904B-DDC4-4E87-B296-FFE97B7F6AC9}"/>
    <cellStyle name="style1544073816971" xfId="44935" xr:uid="{93CE155F-28CB-441C-9B99-2E77F9AD7FA7}"/>
    <cellStyle name="style1544073817088" xfId="44936" xr:uid="{4B9ABA41-90E6-4FD1-9B61-1EA76A1F3F43}"/>
    <cellStyle name="style1544073817208" xfId="44937" xr:uid="{8E306BB2-BD14-4435-80DC-F33848F06017}"/>
    <cellStyle name="style1544073817343" xfId="44938" xr:uid="{1172C83C-D395-4FC9-AC02-218E9A799517}"/>
    <cellStyle name="style1544073817464" xfId="44939" xr:uid="{28194A43-0177-4504-B42E-41FB7AFB0E49}"/>
    <cellStyle name="style1544073817606" xfId="44945" xr:uid="{30812AB1-4602-4D4A-AC85-023E84D48E90}"/>
    <cellStyle name="style1544073817737" xfId="44940" xr:uid="{44367F7F-C7DC-4EB7-8894-A0AE54327BCD}"/>
    <cellStyle name="style1544073817857" xfId="44946" xr:uid="{AABD3FFB-41C8-49E2-A05A-1A8C5625A054}"/>
    <cellStyle name="style1544073817977" xfId="44951" xr:uid="{AAF0F37C-4619-4222-B980-A3898B867D12}"/>
    <cellStyle name="style1544073818095" xfId="44952" xr:uid="{084E845D-754C-45F1-8285-F23537F6B26A}"/>
    <cellStyle name="style1544073818213" xfId="44941" xr:uid="{FAA202DC-4944-400C-9C0D-69386D3574F4}"/>
    <cellStyle name="style1544073818342" xfId="44942" xr:uid="{2BAB3FE3-F622-4304-8B91-FFD3E4C9D945}"/>
    <cellStyle name="style1544073818461" xfId="44943" xr:uid="{837D586F-2CF2-4878-BA06-4B8F082E6166}"/>
    <cellStyle name="style1544073818589" xfId="44944" xr:uid="{ECCA11FA-926D-4E6C-9818-853918EDC876}"/>
    <cellStyle name="style1544073818717" xfId="44947" xr:uid="{F3B8C01D-23CA-44A1-9EC1-7F093BFB8D6D}"/>
    <cellStyle name="style1544073818835" xfId="44948" xr:uid="{70273CF8-10FC-4C84-A5E6-FD53ACD4CAD7}"/>
    <cellStyle name="style1544073818954" xfId="44949" xr:uid="{71D76A07-CD02-4325-B064-7A06F525E657}"/>
    <cellStyle name="style1544073819076" xfId="44950" xr:uid="{3E989EAD-77B5-4680-8C92-EABC3768D307}"/>
    <cellStyle name="style1544073819224" xfId="44953" xr:uid="{6F081798-7984-41C6-82AC-81E6F7796965}"/>
    <cellStyle name="style1544073819353" xfId="44954" xr:uid="{75380CE9-136B-438C-A9BA-287E0F4C114F}"/>
    <cellStyle name="style1544073819471" xfId="44955" xr:uid="{46B315D1-C5FE-414E-B308-AFF29086406C}"/>
    <cellStyle name="style1544073819599" xfId="44956" xr:uid="{3E445474-700D-4096-8EE2-586527B77146}"/>
    <cellStyle name="style1544073821902" xfId="44957" xr:uid="{1EEB5BF6-DBA1-49E6-88CF-59C8925B6254}"/>
    <cellStyle name="style1544073822015" xfId="44958" xr:uid="{733650A9-7644-41FA-9F8A-36A98E908426}"/>
    <cellStyle name="style1544073822118" xfId="44963" xr:uid="{E47A390B-A2AC-47D7-9DED-614BE64011B9}"/>
    <cellStyle name="style1544073822223" xfId="44964" xr:uid="{0062818A-F1D6-49FD-9E10-840B10C13C3A}"/>
    <cellStyle name="style1544073822454" xfId="44960" xr:uid="{94F78DE2-7D9C-498E-95FE-AEF18DC9EDA1}"/>
    <cellStyle name="style1544073822562" xfId="44961" xr:uid="{465D899A-295D-4968-A635-72D18ECA91C3}"/>
    <cellStyle name="style1544073822687" xfId="44959" xr:uid="{5EB1569C-A4CF-4075-82E7-EFCA54EB20A8}"/>
    <cellStyle name="style1544073822796" xfId="44962" xr:uid="{3A580336-5F2A-4483-B028-41117389F4AB}"/>
    <cellStyle name="style1544073822902" xfId="44965" xr:uid="{9DDFE44D-F9F0-42C6-BEB4-4F6FB0CD88C6}"/>
    <cellStyle name="style1544073823006" xfId="44966" xr:uid="{9CBD59F9-8723-45A8-A136-983D72D19B8D}"/>
    <cellStyle name="style1544073823153" xfId="44967" xr:uid="{BA419926-D616-431C-B703-25D94AD7DE99}"/>
    <cellStyle name="style1544073823264" xfId="44968" xr:uid="{EEC8C723-30DB-4F17-A160-83AEE7C869BF}"/>
    <cellStyle name="style1544073823379" xfId="44969" xr:uid="{385C1BA1-2B33-4B27-A37D-ECDD792D869B}"/>
    <cellStyle name="style1544073823496" xfId="44975" xr:uid="{8F5E8560-7E81-4E0A-94EC-885E36C87087}"/>
    <cellStyle name="style1544073823628" xfId="44970" xr:uid="{3F6C8FF5-5BB5-4D72-9443-1C9BF33F1C73}"/>
    <cellStyle name="style1544073823739" xfId="44976" xr:uid="{B252B233-4ACB-4774-99D8-2DB12249C773}"/>
    <cellStyle name="style1544073823856" xfId="44981" xr:uid="{696AC0A7-27FA-47F2-B6CA-C39975C80C32}"/>
    <cellStyle name="style1544073823961" xfId="44982" xr:uid="{3CBB8726-C1BC-4C96-B5EE-951D02BA64CD}"/>
    <cellStyle name="style1544073824064" xfId="44971" xr:uid="{2D0EF09C-E750-46C6-B091-5D8B8E5D7F4E}"/>
    <cellStyle name="style1544073824170" xfId="44972" xr:uid="{96547CA9-EFC4-4145-B6A5-F7FF4249F68E}"/>
    <cellStyle name="style1544073824273" xfId="44973" xr:uid="{17CE6759-6E45-4A7F-9EFE-F08EBF61C2F9}"/>
    <cellStyle name="style1544073824397" xfId="44974" xr:uid="{A56F4DC9-DAA2-4A15-A2C6-0744A6D3F5B4}"/>
    <cellStyle name="style1544073824504" xfId="44977" xr:uid="{2B46D89A-8434-4127-BF7F-378B0357DACB}"/>
    <cellStyle name="style1544073824639" xfId="44978" xr:uid="{54DB79C9-F164-4899-9DC2-0D3A1CA79B1D}"/>
    <cellStyle name="style1544073824757" xfId="44979" xr:uid="{8ABDA513-C36A-428A-8A83-2A3287B7035F}"/>
    <cellStyle name="style1544073824869" xfId="44980" xr:uid="{72741525-81F0-4891-90F8-7B269B4BD840}"/>
    <cellStyle name="style1544073825027" xfId="44983" xr:uid="{3C0E07D7-31DB-410E-ADC2-B48325E63FB9}"/>
    <cellStyle name="style1544073825133" xfId="44984" xr:uid="{4E51BA0E-3DBF-403B-9CCB-73C1C53963C9}"/>
    <cellStyle name="style1544073825240" xfId="44985" xr:uid="{4C7C6A00-B797-4BA9-902E-6AD7DB656E24}"/>
    <cellStyle name="style1544073825357" xfId="44986" xr:uid="{F97916AF-D43C-4546-AE00-B20F86EE273B}"/>
    <cellStyle name="style1544073827555" xfId="44987" xr:uid="{03EA8E19-5A51-4D7C-ACF7-6EDE3EE98A37}"/>
    <cellStyle name="style1544073827696" xfId="44988" xr:uid="{0F20CBD8-BB33-4C40-9296-D27C6BDCA550}"/>
    <cellStyle name="style1544073827805" xfId="44993" xr:uid="{3172B460-C979-4FB1-A87C-2F60A662CE14}"/>
    <cellStyle name="style1544073827916" xfId="44994" xr:uid="{386783C8-51FD-4399-9FC9-5AE7F65F4C30}"/>
    <cellStyle name="style1544073828141" xfId="44990" xr:uid="{AF9B7BBD-F2BE-497E-8D36-7F0BB6C9B1BE}"/>
    <cellStyle name="style1544073828250" xfId="44991" xr:uid="{2B4125C1-12B0-46C3-B1A6-113582DD482E}"/>
    <cellStyle name="style1544073828536" xfId="44989" xr:uid="{EDFD4B36-3755-4BFD-8DBA-30AB5F3C7BD7}"/>
    <cellStyle name="style1544073828715" xfId="44992" xr:uid="{37EE4F2D-A45F-48D9-84BC-6E733D6150A6}"/>
    <cellStyle name="style1544073828853" xfId="44995" xr:uid="{F74C2C7E-C230-41E8-A15F-E2F1E6AFB219}"/>
    <cellStyle name="style1544073828989" xfId="44996" xr:uid="{F372B88B-D62D-453E-8D7D-D8149D3FDC81}"/>
    <cellStyle name="style1544073829136" xfId="44997" xr:uid="{345B20B7-4DB9-416A-8359-7524DF6831FC}"/>
    <cellStyle name="style1544073829266" xfId="44998" xr:uid="{3F6392D5-8E13-4EF9-B037-9FD148306D9F}"/>
    <cellStyle name="style1544073829403" xfId="44999" xr:uid="{CD3ABD65-664B-427C-B67D-0B719FC3D931}"/>
    <cellStyle name="style1544073829528" xfId="45005" xr:uid="{8FBA8296-A869-486D-9CE7-21D391C73D05}"/>
    <cellStyle name="style1544073829670" xfId="45000" xr:uid="{60FDC2D1-01A7-4E46-98DB-651D1F8CCAE7}"/>
    <cellStyle name="style1544073829791" xfId="45006" xr:uid="{01D2513B-8FE4-43F0-819A-1A396E505BC4}"/>
    <cellStyle name="style1544073829913" xfId="45011" xr:uid="{33D67BA5-1C74-499B-B3B6-8C9AE4643281}"/>
    <cellStyle name="style1544073830018" xfId="45012" xr:uid="{7FE0A251-1A9C-4619-8CEC-1D2A1DB7AE73}"/>
    <cellStyle name="style1544073830127" xfId="45001" xr:uid="{940001DB-3757-4E15-B8F4-16326FC82CC7}"/>
    <cellStyle name="style1544073830251" xfId="45002" xr:uid="{5B4520A0-0DBB-4E55-8CF4-0B44B208BA32}"/>
    <cellStyle name="style1544073830382" xfId="45003" xr:uid="{80888949-05FE-4AE8-80E8-C48FFBA692B4}"/>
    <cellStyle name="style1544073830496" xfId="45004" xr:uid="{E5E0D28B-A83C-4017-8F92-9D733B8D0BCC}"/>
    <cellStyle name="style1544073830624" xfId="45007" xr:uid="{DAC7A049-172C-4690-8C88-CBBFBFB1E52A}"/>
    <cellStyle name="style1544073830742" xfId="45008" xr:uid="{39CFFA48-7FBF-428F-9598-4FC52AA81A06}"/>
    <cellStyle name="style1544073830857" xfId="45009" xr:uid="{42372166-4558-4AE7-A7AF-1FD391269BEE}"/>
    <cellStyle name="style1544073830967" xfId="45010" xr:uid="{56BF6C6B-F59F-44FE-AAA9-5DCAED125B8A}"/>
    <cellStyle name="style1544073831153" xfId="45013" xr:uid="{3CE97F5F-731E-4FCF-B20A-EFF254A3FE52}"/>
    <cellStyle name="style1544073831261" xfId="45014" xr:uid="{77762E74-1005-46EE-BE76-FB3A2A248367}"/>
    <cellStyle name="style1544073831381" xfId="45015" xr:uid="{B712DB04-0F2E-49C7-82D4-93B7620D52C4}"/>
    <cellStyle name="style1544073831491" xfId="45016" xr:uid="{C3AD3113-6FD1-41F7-BA91-E076F24105C3}"/>
    <cellStyle name="style1544073833821" xfId="45017" xr:uid="{5503A2E4-6D5B-4EBB-A525-CCD8D3198AAC}"/>
    <cellStyle name="style1544073833947" xfId="45018" xr:uid="{A7227C01-0BFC-477B-95BE-D507C5627490}"/>
    <cellStyle name="style1544073834062" xfId="45023" xr:uid="{40424EAA-E5E6-4792-9AB3-627AD4E24BC9}"/>
    <cellStyle name="style1544073834186" xfId="45024" xr:uid="{E3CF24CD-8A53-4B0A-8AB8-CE515314795C}"/>
    <cellStyle name="style1544073834428" xfId="45020" xr:uid="{E169C96A-D730-4FA8-B639-D17BCCB2E77D}"/>
    <cellStyle name="style1544073834550" xfId="45021" xr:uid="{8E57018F-5428-417E-B67A-8B06A131BCA1}"/>
    <cellStyle name="style1544073834682" xfId="45019" xr:uid="{6572B2A6-19A6-49A4-92E1-2F7ED553FC16}"/>
    <cellStyle name="style1544073834814" xfId="45022" xr:uid="{7860CE36-3DB8-4190-9B43-DC832A79382F}"/>
    <cellStyle name="style1544073834950" xfId="45025" xr:uid="{2906F9F1-7DEA-40B2-97C3-8FFC80B42EC8}"/>
    <cellStyle name="style1544073835074" xfId="45026" xr:uid="{31D247DA-BD8D-4E1A-9CC1-ACF94100F89A}"/>
    <cellStyle name="style1544073835187" xfId="45027" xr:uid="{6C580D77-5CCF-48D6-A25A-6E7DF269B29F}"/>
    <cellStyle name="style1544073835317" xfId="45028" xr:uid="{A3B5A02D-E62C-40D1-A660-E920FF602D2E}"/>
    <cellStyle name="style1544073835443" xfId="45029" xr:uid="{B75A61E1-5FE7-43BF-A836-96C3357CDBC1}"/>
    <cellStyle name="style1544073835604" xfId="45032" xr:uid="{CE67D20A-13FE-4F6D-B572-72AF2931DF5D}"/>
    <cellStyle name="style1544073835740" xfId="45030" xr:uid="{2E5FEBB5-9427-4485-AD93-A0228F96BAB2}"/>
    <cellStyle name="style1544073835858" xfId="45033" xr:uid="{1B5E6F55-68C0-4F27-A4F8-3CA472B813A5}"/>
    <cellStyle name="style1544073835973" xfId="45035" xr:uid="{4BFD8D9F-2978-41D6-9D6E-C31A234554FB}"/>
    <cellStyle name="style1544073836089" xfId="45036" xr:uid="{D61A06C4-B594-431C-91B8-D9DE4FCACC0A}"/>
    <cellStyle name="style1544073836210" xfId="45031" xr:uid="{F6DAEBBB-0A82-4804-9C08-8224940F83C8}"/>
    <cellStyle name="style1544073836735" xfId="45034" xr:uid="{19E29C2D-C357-446A-82FA-114B8092D415}"/>
    <cellStyle name="style1544073837201" xfId="45037" xr:uid="{24421A07-938C-455E-BC3B-09BCEE24093A}"/>
    <cellStyle name="style1544073839733" xfId="45038" xr:uid="{15C7A54A-9AA5-471A-9606-34B129F7B0F3}"/>
    <cellStyle name="style1544073839851" xfId="45039" xr:uid="{9866F91B-FE13-41D1-8438-31CB10E3BE7B}"/>
    <cellStyle name="style1544073839965" xfId="45044" xr:uid="{86A81E36-870C-41AA-BE84-E45C84F08CA5}"/>
    <cellStyle name="style1544073840082" xfId="45045" xr:uid="{17818639-D6C3-4DC7-AAE7-23A324413224}"/>
    <cellStyle name="style1544073840395" xfId="45041" xr:uid="{CB4C1251-F998-4B8D-A579-EE18F1F1D3D4}"/>
    <cellStyle name="style1544073840522" xfId="45042" xr:uid="{979C4AF6-6C79-4B51-BE9A-6C71A271D692}"/>
    <cellStyle name="style1544073840658" xfId="45040" xr:uid="{03CCEE8A-C000-4FFA-9C64-18E3A744EA0C}"/>
    <cellStyle name="style1544073840790" xfId="45043" xr:uid="{D04CE92E-3F09-474E-8F9E-5382DEDED84F}"/>
    <cellStyle name="style1544073840903" xfId="45046" xr:uid="{154B58E5-BB9E-418E-A36E-0073C7CD74CF}"/>
    <cellStyle name="style1544073841109" xfId="45047" xr:uid="{FF1BBFA2-D5C8-4CF6-A29F-432785154921}"/>
    <cellStyle name="style1544073841262" xfId="45048" xr:uid="{3BFED61A-660E-43FC-8C29-BCC0828190BA}"/>
    <cellStyle name="style1544073841404" xfId="45049" xr:uid="{EE273C40-91A8-41DC-AE95-65BA9048A709}"/>
    <cellStyle name="style1544073841526" xfId="45050" xr:uid="{75868E96-D012-4BBF-8B28-2246AFB9899C}"/>
    <cellStyle name="style1544073841687" xfId="45056" xr:uid="{0FD137D9-F285-4779-985B-780F3A0C9FBF}"/>
    <cellStyle name="style1544073841817" xfId="45051" xr:uid="{9FE1A24A-E3A1-4967-A966-A8F65DF964CC}"/>
    <cellStyle name="style1544073841937" xfId="45057" xr:uid="{5986C9C0-8444-4C75-9F2B-8F51C1801BC4}"/>
    <cellStyle name="style1544073842056" xfId="45062" xr:uid="{2D2E4E6F-131A-4384-A490-0CC7CF492352}"/>
    <cellStyle name="style1544073842168" xfId="45063" xr:uid="{A4339600-C6E3-4A94-8FD8-04A75B3C8DBC}"/>
    <cellStyle name="style1544073842296" xfId="45052" xr:uid="{89500380-3943-40B6-8ABE-EA47BC6EA0BE}"/>
    <cellStyle name="style1544073842413" xfId="45053" xr:uid="{3F491F9D-206F-4835-982C-64A2B66C3352}"/>
    <cellStyle name="style1544073842559" xfId="45054" xr:uid="{3B400DD7-D8F4-47B8-82B4-48C57F659334}"/>
    <cellStyle name="style1544073842706" xfId="45055" xr:uid="{74C54551-FA32-4AE0-8A0B-8999106185AB}"/>
    <cellStyle name="style1544073842822" xfId="45058" xr:uid="{143F7E49-3BAB-4619-9460-E496A96DC7AF}"/>
    <cellStyle name="style1544073842934" xfId="45059" xr:uid="{27208C05-7A8D-44A5-9DAC-C0C90EAE85A8}"/>
    <cellStyle name="style1544073843045" xfId="45060" xr:uid="{87CCACAD-644D-485B-8576-C16F42F9BF1B}"/>
    <cellStyle name="style1544073843190" xfId="45061" xr:uid="{92283B0F-C2E6-40CC-976F-457F0BCE999D}"/>
    <cellStyle name="style1544073843388" xfId="45064" xr:uid="{A36C94D5-7946-4042-A8B4-D4FAA85277B7}"/>
    <cellStyle name="style1544073843503" xfId="45065" xr:uid="{69EE4E0D-528B-4E38-B308-882C59EB1DD5}"/>
    <cellStyle name="style1544073843632" xfId="45066" xr:uid="{0DFC49E3-EDC2-44F1-9FA4-D683333BC4D2}"/>
    <cellStyle name="style1544073843752" xfId="45067" xr:uid="{1E101659-9EDA-494A-8F81-17253031A36F}"/>
    <cellStyle name="style1544073843889" xfId="45068" xr:uid="{F4112A5D-8FBC-41B7-A0E8-7AEBA132F70D}"/>
    <cellStyle name="style1544073843991" xfId="45069" xr:uid="{604DA267-68A0-4179-9E01-7ED776B2E1D2}"/>
    <cellStyle name="style1544073844084" xfId="45070" xr:uid="{6E5C5870-4500-44D6-9FC9-54D79B49E468}"/>
    <cellStyle name="style1544073844183" xfId="45071" xr:uid="{859EC045-90A3-42EB-9758-AA8A32312A81}"/>
    <cellStyle name="style1544073844290" xfId="45072" xr:uid="{F02FD6A2-22FF-4F69-B26E-176121637460}"/>
    <cellStyle name="style1544073844406" xfId="45073" xr:uid="{C228128D-FBE2-430F-B4B6-5EADC9EB74F8}"/>
    <cellStyle name="style1544073844509" xfId="45074" xr:uid="{16FD1AE0-EBF5-4D38-A211-A7274C495CA4}"/>
    <cellStyle name="style1544073844629" xfId="45075" xr:uid="{911C7608-6EE9-4181-8E66-742D46A5B44F}"/>
    <cellStyle name="style1544073844773" xfId="45076" xr:uid="{9FB7FF8F-46FD-48C8-83E1-269FCF08B560}"/>
    <cellStyle name="style1544073844874" xfId="45077" xr:uid="{1AD50563-40D3-4232-8224-D4575C30584D}"/>
    <cellStyle name="style1544073844973" xfId="45078" xr:uid="{54600088-B2F6-42B2-92FF-EFA60154E751}"/>
    <cellStyle name="style1544073845083" xfId="45079" xr:uid="{DAED37A8-B755-40D8-8348-E67A45745FAF}"/>
    <cellStyle name="style1544073847397" xfId="45080" xr:uid="{43D691E7-97A4-42F8-B15E-3A3A0FF4E573}"/>
    <cellStyle name="style1544073847532" xfId="45081" xr:uid="{D2517664-FA1B-4A49-8BC9-34B83924E4C7}"/>
    <cellStyle name="style1544073847699" xfId="45086" xr:uid="{9FA9EF22-70F0-4A66-A409-D8B963DA8A0C}"/>
    <cellStyle name="style1544073847855" xfId="45087" xr:uid="{6CDD98C6-2234-432F-866F-85C4277CB99B}"/>
    <cellStyle name="style1544073848118" xfId="45083" xr:uid="{FCA8C619-A470-49A4-B55F-C7465E173028}"/>
    <cellStyle name="style1544073848326" xfId="45084" xr:uid="{C2A605B8-72E2-4794-A28F-BD69A8CF2BC7}"/>
    <cellStyle name="style1544073848574" xfId="45082" xr:uid="{D3BD766B-859E-49A1-9D1A-0C53CB4FAE3C}"/>
    <cellStyle name="style1544073848778" xfId="45085" xr:uid="{9BB391F9-879A-4F67-8E75-96C1172C3AD8}"/>
    <cellStyle name="style1544073848906" xfId="45088" xr:uid="{82361ED9-5806-4AC7-8265-136C54EE890F}"/>
    <cellStyle name="style1544073849018" xfId="45089" xr:uid="{8FCF8F31-BCD6-4C76-9B17-36243130D6D3}"/>
    <cellStyle name="style1544073849154" xfId="45090" xr:uid="{5A52238D-C6D7-492F-B843-88878324DF2B}"/>
    <cellStyle name="style1544073849310" xfId="45091" xr:uid="{65EBCB87-F49A-4773-9C9C-08573CCB5DB3}"/>
    <cellStyle name="style1544073849432" xfId="45092" xr:uid="{12F20211-2E40-473B-9051-5172C2102312}"/>
    <cellStyle name="style1544073849566" xfId="45095" xr:uid="{1A62E48D-B8A3-4C3B-9F0A-0F7A577A111B}"/>
    <cellStyle name="style1544073849710" xfId="45098" xr:uid="{7C9E3659-E09D-47A8-BF08-F18F173F8117}"/>
    <cellStyle name="style1544073849834" xfId="45093" xr:uid="{339776E4-0776-4844-AE37-BE5EFA454A7D}"/>
    <cellStyle name="style1544073849974" xfId="45096" xr:uid="{40195374-4C13-4C24-9F85-13959F7A48C3}"/>
    <cellStyle name="style1544073850097" xfId="45099" xr:uid="{DBB6BBE9-1AEE-436D-88EE-2D9AE577FB46}"/>
    <cellStyle name="style1544073850226" xfId="45094" xr:uid="{9C7BCE17-AA9A-4D42-AC49-2178D7EAB274}"/>
    <cellStyle name="style1544073850750" xfId="45097" xr:uid="{CCC519D5-C791-48A1-A981-C3574BD985DD}"/>
    <cellStyle name="style1544073851204" xfId="45100" xr:uid="{CA7A538D-8D1E-432F-B0D9-018B45136824}"/>
    <cellStyle name="style1544073855346" xfId="45102" xr:uid="{4AAE0434-99D6-4FB3-BA37-54949D8D66A7}"/>
    <cellStyle name="style1544073855486" xfId="45103" xr:uid="{157DC2D7-9FB4-4836-944B-A4948BD29AFD}"/>
    <cellStyle name="style1544073855749" xfId="45101" xr:uid="{A5BE589D-B613-4764-A5CC-364894A6282E}"/>
    <cellStyle name="style1544073855882" xfId="45104" xr:uid="{6541372F-596A-4F8F-ACE3-1ECB14489B9C}"/>
    <cellStyle name="style1544073856009" xfId="45105" xr:uid="{E83FCE2F-0387-4740-9A70-6346E3D9ECD0}"/>
    <cellStyle name="style1544073856140" xfId="45106" xr:uid="{79A88252-188C-49A8-AC46-B10758C38CB5}"/>
    <cellStyle name="style1544073856267" xfId="45107" xr:uid="{D66E2480-A71F-402A-BF4C-1CFF6F772556}"/>
    <cellStyle name="style1544073856402" xfId="45108" xr:uid="{6E7C1570-6D7D-4E51-8E08-BA53B4BB4EA2}"/>
    <cellStyle name="style1544073856513" xfId="45110" xr:uid="{9F989583-38B9-411B-A021-016293E44B3E}"/>
    <cellStyle name="style1544073856642" xfId="45111" xr:uid="{B9AE3020-3078-4DC5-BFB5-DC24A5993399}"/>
    <cellStyle name="style1544073856767" xfId="45113" xr:uid="{921B4B51-6990-4B37-9817-61C29D967263}"/>
    <cellStyle name="style1544073856892" xfId="45114" xr:uid="{EDC5008C-F48C-4C6A-99F3-75D8A8FB84E5}"/>
    <cellStyle name="style1544073857007" xfId="45109" xr:uid="{F341F300-D66F-48E6-83BB-008FFC0E4BA1}"/>
    <cellStyle name="style1544073857270" xfId="45112" xr:uid="{752E644E-A7AC-4E5F-9D78-54791219FD8F}"/>
    <cellStyle name="style1544073857429" xfId="45115" xr:uid="{2EC2EC2B-043B-4681-9FFA-71C5E12C7276}"/>
    <cellStyle name="style1544073857877" xfId="45117" xr:uid="{60D6CE9C-E89C-4FBB-A0EF-2C98F2A213ED}"/>
    <cellStyle name="style1544073858038" xfId="45118" xr:uid="{6D43917C-4D1E-4108-BCB9-3AF4067BBF34}"/>
    <cellStyle name="style1544073858351" xfId="45116" xr:uid="{BC5BA55D-F99A-464B-92EC-DA774D1127D1}"/>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2007</c:v>
                </c:pt>
                <c:pt idx="2">
                  <c:v>2013</c:v>
                </c:pt>
              </c:numCache>
            </c:numRef>
          </c:xVal>
          <c:yVal>
            <c:numRef>
              <c:f>Water!$AB$105:$AB$116</c:f>
              <c:numCache>
                <c:formatCode>0.0</c:formatCode>
                <c:ptCount val="12"/>
                <c:pt idx="0">
                  <c:v>0</c:v>
                </c:pt>
                <c:pt idx="1">
                  <c:v>7.6887131501048006E-2</c:v>
                </c:pt>
                <c:pt idx="2">
                  <c:v>9.8963104815557278E-3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2007</c:v>
                </c:pt>
                <c:pt idx="2">
                  <c:v>2013</c:v>
                </c:pt>
              </c:numCache>
            </c:numRef>
          </c:xVal>
          <c:yVal>
            <c:numRef>
              <c:f>Water!$W$105:$W$116</c:f>
              <c:numCache>
                <c:formatCode>0.0</c:formatCode>
                <c:ptCount val="12"/>
                <c:pt idx="0">
                  <c:v>3.6875990955415654</c:v>
                </c:pt>
                <c:pt idx="1">
                  <c:v>0.69477938284876073</c:v>
                </c:pt>
                <c:pt idx="2">
                  <c:v>0.28797411969823367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2007</c:v>
                </c:pt>
                <c:pt idx="2">
                  <c:v>2013</c:v>
                </c:pt>
              </c:numCache>
            </c:numRef>
          </c:xVal>
          <c:yVal>
            <c:numRef>
              <c:f>Water!$R$105:$R$116</c:f>
              <c:numCache>
                <c:formatCode>0.0</c:formatCode>
                <c:ptCount val="12"/>
                <c:pt idx="0">
                  <c:v>5.2474043437053659</c:v>
                </c:pt>
                <c:pt idx="1">
                  <c:v>5.3632357226144016</c:v>
                </c:pt>
                <c:pt idx="2">
                  <c:v>2.8347608611718633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2007</c:v>
                </c:pt>
                <c:pt idx="2">
                  <c:v>2013</c:v>
                </c:pt>
              </c:numCache>
            </c:numRef>
          </c:xVal>
          <c:yVal>
            <c:numRef>
              <c:f>Water!$M$105:$M$116</c:f>
              <c:numCache>
                <c:formatCode>0.0</c:formatCode>
                <c:ptCount val="12"/>
                <c:pt idx="0">
                  <c:v>11.355505458099062</c:v>
                </c:pt>
                <c:pt idx="1">
                  <c:v>13.775752250038206</c:v>
                </c:pt>
                <c:pt idx="2">
                  <c:v>8.3597361657624649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2007</c:v>
                </c:pt>
                <c:pt idx="2">
                  <c:v>2013</c:v>
                </c:pt>
              </c:numCache>
            </c:numRef>
          </c:xVal>
          <c:yVal>
            <c:numRef>
              <c:f>Water!$H$105:$H$116</c:f>
              <c:numCache>
                <c:formatCode>0.0</c:formatCode>
                <c:ptCount val="12"/>
                <c:pt idx="0">
                  <c:v>17.894221149979874</c:v>
                </c:pt>
                <c:pt idx="1">
                  <c:v>16.179863513882324</c:v>
                </c:pt>
                <c:pt idx="2">
                  <c:v>15.443697368233764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2007</c:v>
                </c:pt>
                <c:pt idx="2">
                  <c:v>2013</c:v>
                </c:pt>
              </c:numCache>
            </c:numRef>
          </c:xVal>
          <c:yVal>
            <c:numRef>
              <c:f>Water!$X$105:$X$116</c:f>
              <c:numCache>
                <c:formatCode>0.0</c:formatCode>
                <c:ptCount val="12"/>
                <c:pt idx="0">
                  <c:v>99.816136781493569</c:v>
                </c:pt>
                <c:pt idx="1">
                  <c:v>99.351386005207814</c:v>
                </c:pt>
                <c:pt idx="2">
                  <c:v>99.723087388555939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2007</c:v>
                </c:pt>
                <c:pt idx="2">
                  <c:v>2013</c:v>
                </c:pt>
              </c:numCache>
            </c:numRef>
          </c:xVal>
          <c:yVal>
            <c:numRef>
              <c:f>Water!$S$105:$S$116</c:f>
              <c:numCache>
                <c:formatCode>0.0</c:formatCode>
                <c:ptCount val="12"/>
                <c:pt idx="0">
                  <c:v>90.881782662447478</c:v>
                </c:pt>
                <c:pt idx="1">
                  <c:v>96.630329955160917</c:v>
                </c:pt>
                <c:pt idx="2">
                  <c:v>97.906980195493588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2007</c:v>
                </c:pt>
                <c:pt idx="2">
                  <c:v>2013</c:v>
                </c:pt>
              </c:numCache>
            </c:numRef>
          </c:xVal>
          <c:yVal>
            <c:numRef>
              <c:f>Water!$N$105:$N$116</c:f>
              <c:numCache>
                <c:formatCode>0.0</c:formatCode>
                <c:ptCount val="12"/>
                <c:pt idx="0">
                  <c:v>72.357858718672603</c:v>
                </c:pt>
                <c:pt idx="1">
                  <c:v>89.628277714793526</c:v>
                </c:pt>
                <c:pt idx="2">
                  <c:v>87.101611861870524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2007</c:v>
                </c:pt>
                <c:pt idx="2">
                  <c:v>2013</c:v>
                </c:pt>
              </c:numCache>
            </c:numRef>
          </c:xVal>
          <c:yVal>
            <c:numRef>
              <c:f>Water!$I$105:$I$116</c:f>
              <c:numCache>
                <c:formatCode>0.0</c:formatCode>
                <c:ptCount val="12"/>
                <c:pt idx="0">
                  <c:v>62.818039408311677</c:v>
                </c:pt>
                <c:pt idx="1">
                  <c:v>78.889293059065807</c:v>
                </c:pt>
                <c:pt idx="2">
                  <c:v>74.281146333153615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2007</c:v>
                </c:pt>
                <c:pt idx="2">
                  <c:v>2013</c:v>
                </c:pt>
              </c:numCache>
            </c:numRef>
          </c:xVal>
          <c:yVal>
            <c:numRef>
              <c:f>Water!$D$105:$D$116</c:f>
              <c:numCache>
                <c:formatCode>0.0</c:formatCode>
                <c:ptCount val="12"/>
                <c:pt idx="0">
                  <c:v>61.154251172331698</c:v>
                </c:pt>
                <c:pt idx="1">
                  <c:v>73.423091457496398</c:v>
                </c:pt>
                <c:pt idx="2">
                  <c:v>64.867904545536803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53.428624145120949</c:v>
                </c:pt>
                <c:pt idx="1">
                  <c:v>57.492557060253183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10.879154982203746</c:v>
                </c:pt>
                <c:pt idx="1">
                  <c:v>11.706654412114482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17.919251284830352</c:v>
                </c:pt>
                <c:pt idx="1">
                  <c:v>15.878663988366498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17.772969587844955</c:v>
                </c:pt>
                <c:pt idx="1">
                  <c:v>14.922124539265837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55.716679401610982</c:v>
                </c:pt>
                <c:pt idx="1">
                  <c:v>67.401186155694674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10.141152502430883</c:v>
                </c:pt>
                <c:pt idx="1">
                  <c:v>12.267883064651365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21.548073818766909</c:v>
                </c:pt>
                <c:pt idx="1">
                  <c:v>10.955303220718008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12.594094277191232</c:v>
                </c:pt>
                <c:pt idx="1">
                  <c:v>9.3756275589359461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69.408423728667017</c:v>
                </c:pt>
                <c:pt idx="1">
                  <c:v>85.613835910200962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5.815006051750049</c:v>
                </c:pt>
                <c:pt idx="1">
                  <c:v>7.1726880857796322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19.094654561620416</c:v>
                </c:pt>
                <c:pt idx="1">
                  <c:v>4.2318198808537772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5.6819156579625201</c:v>
                </c:pt>
                <c:pt idx="1">
                  <c:v>2.9816561231656351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90.627534895481617</c:v>
                </c:pt>
                <c:pt idx="1">
                  <c:v>98.772517132104682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0.85790285532688004</c:v>
                </c:pt>
                <c:pt idx="1">
                  <c:v>0.93500528921128678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5.1838753135106117</c:v>
                </c:pt>
                <c:pt idx="1">
                  <c:v>0.29247757868402857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3.3306869356808875</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99.589115355102379</c:v>
                </c:pt>
                <c:pt idx="1">
                  <c:v>99.457395479933567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9.9688804159270158E-2</c:v>
                </c:pt>
                <c:pt idx="1">
                  <c:v>9.9556952432374432E-2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0.28922122964836205</c:v>
                </c:pt>
                <c:pt idx="1">
                  <c:v>0.40542825000957805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2.1974611089985885E-2</c:v>
                </c:pt>
                <c:pt idx="1">
                  <c:v>3.7619317624470572E-2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2007</c:v>
                </c:pt>
                <c:pt idx="2">
                  <c:v>2013</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2007</c:v>
                </c:pt>
                <c:pt idx="2">
                  <c:v>2013</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2007</c:v>
                </c:pt>
                <c:pt idx="2">
                  <c:v>2013</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2007</c:v>
                </c:pt>
                <c:pt idx="2">
                  <c:v>2013</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2007</c:v>
                </c:pt>
                <c:pt idx="2">
                  <c:v>2013</c:v>
                </c:pt>
              </c:numCache>
            </c:numRef>
          </c:xVal>
          <c:yVal>
            <c:numRef>
              <c:f>Water!$H$205:$H$216</c:f>
              <c:numCache>
                <c:formatCode>0.0</c:formatCode>
                <c:ptCount val="12"/>
                <c:pt idx="0">
                  <c:v>0</c:v>
                </c:pt>
                <c:pt idx="1">
                  <c:v>1.1648567998587123</c:v>
                </c:pt>
                <c:pt idx="2">
                  <c:v>0.62786838210633722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2007</c:v>
                </c:pt>
                <c:pt idx="2">
                  <c:v>2013</c:v>
                </c:pt>
              </c:numCache>
            </c:numRef>
          </c:xVal>
          <c:yVal>
            <c:numRef>
              <c:f>Water!$X$205:$X$216</c:f>
              <c:numCache>
                <c:formatCode>0.0</c:formatCode>
                <c:ptCount val="12"/>
                <c:pt idx="0">
                  <c:v>100</c:v>
                </c:pt>
                <c:pt idx="1">
                  <c:v>98.764961101063093</c:v>
                </c:pt>
                <c:pt idx="2">
                  <c:v>99.823864169877453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2007</c:v>
                </c:pt>
                <c:pt idx="2">
                  <c:v>2013</c:v>
                </c:pt>
              </c:numCache>
            </c:numRef>
          </c:xVal>
          <c:yVal>
            <c:numRef>
              <c:f>Water!$S$205:$S$216</c:f>
              <c:numCache>
                <c:formatCode>0.0</c:formatCode>
                <c:ptCount val="12"/>
                <c:pt idx="0">
                  <c:v>100</c:v>
                </c:pt>
                <c:pt idx="1">
                  <c:v>100</c:v>
                </c:pt>
                <c:pt idx="2">
                  <c:v>99.606044793739429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2007</c:v>
                </c:pt>
                <c:pt idx="2">
                  <c:v>2013</c:v>
                </c:pt>
              </c:numCache>
            </c:numRef>
          </c:xVal>
          <c:yVal>
            <c:numRef>
              <c:f>Water!$N$205:$N$216</c:f>
              <c:numCache>
                <c:formatCode>0.0</c:formatCode>
                <c:ptCount val="12"/>
                <c:pt idx="0">
                  <c:v>99.798797060196449</c:v>
                </c:pt>
                <c:pt idx="1">
                  <c:v>97.269358230006915</c:v>
                </c:pt>
                <c:pt idx="2">
                  <c:v>98.755163766617812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2007</c:v>
                </c:pt>
                <c:pt idx="2">
                  <c:v>2013</c:v>
                </c:pt>
              </c:numCache>
            </c:numRef>
          </c:xVal>
          <c:yVal>
            <c:numRef>
              <c:f>Water!$I$205:$I$216</c:f>
              <c:numCache>
                <c:formatCode>0.0</c:formatCode>
                <c:ptCount val="12"/>
                <c:pt idx="0">
                  <c:v>97.733465584560108</c:v>
                </c:pt>
                <c:pt idx="1">
                  <c:v>97.362747498262763</c:v>
                </c:pt>
                <c:pt idx="2">
                  <c:v>96.747336648269325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2007</c:v>
                </c:pt>
                <c:pt idx="2">
                  <c:v>2013</c:v>
                </c:pt>
              </c:numCache>
            </c:numRef>
          </c:xVal>
          <c:yVal>
            <c:numRef>
              <c:f>Water!$D$205:$D$216</c:f>
              <c:numCache>
                <c:formatCode>0.0</c:formatCode>
                <c:ptCount val="12"/>
                <c:pt idx="0">
                  <c:v>93.007234288618591</c:v>
                </c:pt>
                <c:pt idx="1">
                  <c:v>93.75611968487884</c:v>
                </c:pt>
                <c:pt idx="2">
                  <c:v>94.477556119762866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89.291095630786145</c:v>
                </c:pt>
                <c:pt idx="1">
                  <c:v>90.917637457472921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3.7029872562585746</c:v>
                </c:pt>
                <c:pt idx="1">
                  <c:v>3.7704415036663756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6.7520259383863248</c:v>
                </c:pt>
                <c:pt idx="1">
                  <c:v>4.284741120598099</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0.25389117456894894</c:v>
                </c:pt>
                <c:pt idx="1">
                  <c:v>1.027179918262604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96.874823433883634</c:v>
                </c:pt>
                <c:pt idx="1">
                  <c:v>95.756923750541532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0.90786027899545585</c:v>
                </c:pt>
                <c:pt idx="1">
                  <c:v>0.89738390667875667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2.2173162871209087</c:v>
                </c:pt>
                <c:pt idx="1">
                  <c:v>3.3456923427797136</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99.161544668993955</c:v>
                </c:pt>
                <c:pt idx="1">
                  <c:v>97.841602626609244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3.3064869846292297E-2</c:v>
                </c:pt>
                <c:pt idx="1">
                  <c:v>3.2624742456367255E-2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0.80539046115976021</c:v>
                </c:pt>
                <c:pt idx="1">
                  <c:v>2.1257726309343923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99.9</c:v>
                </c:pt>
                <c:pt idx="1">
                  <c:v>99.523482740133119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0.10000000000000853</c:v>
                </c:pt>
                <c:pt idx="1">
                  <c:v>9.9623105845987589E-2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0</c:v>
                </c:pt>
                <c:pt idx="1">
                  <c:v>0.37689415402088855</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99.649860908456958</c:v>
                </c:pt>
                <c:pt idx="1">
                  <c:v>99.379292817634195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0.35013909154304201</c:v>
                </c:pt>
                <c:pt idx="1">
                  <c:v>0.62070718236580547</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2007</c:v>
                </c:pt>
                <c:pt idx="2">
                  <c:v>2013</c:v>
                </c:pt>
              </c:numCache>
            </c:numRef>
          </c:xVal>
          <c:yVal>
            <c:numRef>
              <c:f>Water!$AB$305:$AB$316</c:f>
              <c:numCache>
                <c:formatCode>0.0</c:formatCode>
                <c:ptCount val="12"/>
                <c:pt idx="0">
                  <c:v>6.4337235307165637</c:v>
                </c:pt>
                <c:pt idx="1">
                  <c:v>3.3836313765460839</c:v>
                </c:pt>
                <c:pt idx="2">
                  <c:v>1.3823543870766544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2007</c:v>
                </c:pt>
                <c:pt idx="2">
                  <c:v>2013</c:v>
                </c:pt>
              </c:numCache>
            </c:numRef>
          </c:xVal>
          <c:yVal>
            <c:numRef>
              <c:f>Water!$W$305:$W$316</c:f>
              <c:numCache>
                <c:formatCode>0.0</c:formatCode>
                <c:ptCount val="12"/>
                <c:pt idx="0">
                  <c:v>6.2106041937562164</c:v>
                </c:pt>
                <c:pt idx="1">
                  <c:v>9.8144292185919948</c:v>
                </c:pt>
                <c:pt idx="2">
                  <c:v>5.537179322812265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2007</c:v>
                </c:pt>
                <c:pt idx="2">
                  <c:v>2013</c:v>
                </c:pt>
              </c:numCache>
            </c:numRef>
          </c:xVal>
          <c:yVal>
            <c:numRef>
              <c:f>Water!$R$305:$R$316</c:f>
              <c:numCache>
                <c:formatCode>0.0</c:formatCode>
                <c:ptCount val="12"/>
                <c:pt idx="0">
                  <c:v>7.9138913152509245</c:v>
                </c:pt>
                <c:pt idx="1">
                  <c:v>14.482072672152011</c:v>
                </c:pt>
                <c:pt idx="2">
                  <c:v>9.7258373347241225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2007</c:v>
                </c:pt>
                <c:pt idx="2">
                  <c:v>2013</c:v>
                </c:pt>
              </c:numCache>
            </c:numRef>
          </c:xVal>
          <c:yVal>
            <c:numRef>
              <c:f>Water!$M$305:$M$316</c:f>
              <c:numCache>
                <c:formatCode>0.0</c:formatCode>
                <c:ptCount val="12"/>
                <c:pt idx="0">
                  <c:v>17.835545390757161</c:v>
                </c:pt>
                <c:pt idx="1">
                  <c:v>15.292546673603654</c:v>
                </c:pt>
                <c:pt idx="2">
                  <c:v>13.743156482993118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2007</c:v>
                </c:pt>
                <c:pt idx="2">
                  <c:v>2013</c:v>
                </c:pt>
              </c:numCache>
            </c:numRef>
          </c:xVal>
          <c:yVal>
            <c:numRef>
              <c:f>Water!$H$305:$H$316</c:f>
              <c:numCache>
                <c:formatCode>0.0</c:formatCode>
                <c:ptCount val="12"/>
                <c:pt idx="0">
                  <c:v>19.247493885314551</c:v>
                </c:pt>
                <c:pt idx="1">
                  <c:v>17.690949417272854</c:v>
                </c:pt>
                <c:pt idx="2">
                  <c:v>19.673955539104227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2007</c:v>
                </c:pt>
                <c:pt idx="2">
                  <c:v>2013</c:v>
                </c:pt>
              </c:numCache>
            </c:numRef>
          </c:xVal>
          <c:yVal>
            <c:numRef>
              <c:f>Water!$X$305:$X$316</c:f>
              <c:numCache>
                <c:formatCode>0.0</c:formatCode>
                <c:ptCount val="12"/>
                <c:pt idx="0">
                  <c:v>85.680122589169585</c:v>
                </c:pt>
                <c:pt idx="1">
                  <c:v>94.628753910728562</c:v>
                </c:pt>
                <c:pt idx="2">
                  <c:v>93.484564352523265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2007</c:v>
                </c:pt>
                <c:pt idx="2">
                  <c:v>2013</c:v>
                </c:pt>
              </c:numCache>
            </c:numRef>
          </c:xVal>
          <c:yVal>
            <c:numRef>
              <c:f>Water!$S$305:$S$316</c:f>
              <c:numCache>
                <c:formatCode>0.0</c:formatCode>
                <c:ptCount val="12"/>
                <c:pt idx="0">
                  <c:v>69.185984475193166</c:v>
                </c:pt>
                <c:pt idx="1">
                  <c:v>83.961554505316698</c:v>
                </c:pt>
                <c:pt idx="2">
                  <c:v>79.578192507468444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2007</c:v>
                </c:pt>
                <c:pt idx="2">
                  <c:v>2013</c:v>
                </c:pt>
              </c:numCache>
            </c:numRef>
          </c:xVal>
          <c:yVal>
            <c:numRef>
              <c:f>Water!$N$305:$N$316</c:f>
              <c:numCache>
                <c:formatCode>0.0</c:formatCode>
                <c:ptCount val="12"/>
                <c:pt idx="0">
                  <c:v>61.905626340894273</c:v>
                </c:pt>
                <c:pt idx="1">
                  <c:v>76.698442017544437</c:v>
                </c:pt>
                <c:pt idx="2">
                  <c:v>69.285639436047973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2007</c:v>
                </c:pt>
                <c:pt idx="2">
                  <c:v>2013</c:v>
                </c:pt>
              </c:numCache>
            </c:numRef>
          </c:xVal>
          <c:yVal>
            <c:numRef>
              <c:f>Water!$I$305:$I$316</c:f>
              <c:numCache>
                <c:formatCode>0.0</c:formatCode>
                <c:ptCount val="12"/>
                <c:pt idx="0">
                  <c:v>60.852922023786626</c:v>
                </c:pt>
                <c:pt idx="1">
                  <c:v>77.575055597175009</c:v>
                </c:pt>
                <c:pt idx="2">
                  <c:v>61.017264593681645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2007</c:v>
                </c:pt>
                <c:pt idx="2">
                  <c:v>2013</c:v>
                </c:pt>
              </c:numCache>
            </c:numRef>
          </c:xVal>
          <c:yVal>
            <c:numRef>
              <c:f>Water!$D$305:$D$316</c:f>
              <c:numCache>
                <c:formatCode>0.0</c:formatCode>
                <c:ptCount val="12"/>
                <c:pt idx="0">
                  <c:v>58.002996401238505</c:v>
                </c:pt>
                <c:pt idx="1">
                  <c:v>70.341767434356299</c:v>
                </c:pt>
                <c:pt idx="2">
                  <c:v>62.81503137724166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49.728645182889657</c:v>
                </c:pt>
                <c:pt idx="1">
                  <c:v>54.724631196764022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11.267731815163966</c:v>
                </c:pt>
                <c:pt idx="1">
                  <c:v>12.399743965296212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20.304640368468128</c:v>
                </c:pt>
                <c:pt idx="1">
                  <c:v>13.790053998518871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18.698982633478252</c:v>
                </c:pt>
                <c:pt idx="1">
                  <c:v>19.085570839420896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54.126575653858772</c:v>
                </c:pt>
                <c:pt idx="1">
                  <c:v>55.088242980329269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11.834314995080213</c:v>
                </c:pt>
                <c:pt idx="1">
                  <c:v>12.044575369479444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16.307790597358562</c:v>
                </c:pt>
                <c:pt idx="1">
                  <c:v>19.877893681803968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17.731318753702453</c:v>
                </c:pt>
                <c:pt idx="1">
                  <c:v>12.989287968387316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54.43759724018625</c:v>
                </c:pt>
                <c:pt idx="1">
                  <c:v>62.077552768822486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10.790387654968779</c:v>
                </c:pt>
                <c:pt idx="1">
                  <c:v>12.304746958098535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25.140736336757811</c:v>
                </c:pt>
                <c:pt idx="1">
                  <c:v>13.565447741592664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9.6312787680871565</c:v>
                </c:pt>
                <c:pt idx="1">
                  <c:v>12.052252531486317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64.172116369811206</c:v>
                </c:pt>
                <c:pt idx="1">
                  <c:v>75.341858573604028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7.8328512746497729</c:v>
                </c:pt>
                <c:pt idx="1">
                  <c:v>9.1962304868031488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20.566388018015743</c:v>
                </c:pt>
                <c:pt idx="1">
                  <c:v>8.5760568101265875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7.4286443375232807</c:v>
                </c:pt>
                <c:pt idx="1">
                  <c:v>6.8858541294662388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83.820777725974025</c:v>
                </c:pt>
                <c:pt idx="1">
                  <c:v>92.752747773724252</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3.3168515128836726</c:v>
                </c:pt>
                <c:pt idx="1">
                  <c:v>3.6702963170200058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6.530023939057287</c:v>
                </c:pt>
                <c:pt idx="1">
                  <c:v>3.0926074661074523</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6.3323468220850145</c:v>
                </c:pt>
                <c:pt idx="1">
                  <c:v>0.48434844314829206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49.728645182889657</c:v>
                </c:pt>
                <c:pt idx="1">
                  <c:v>54.724631196764022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11.267731815163966</c:v>
                </c:pt>
                <c:pt idx="1">
                  <c:v>12.399743965296212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20.304640368468128</c:v>
                </c:pt>
                <c:pt idx="1">
                  <c:v>13.790053998518871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18.698982633478252</c:v>
                </c:pt>
                <c:pt idx="1">
                  <c:v>19.085570839420896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54.126575653858772</c:v>
                </c:pt>
                <c:pt idx="1">
                  <c:v>55.088242980329269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11.834314995080213</c:v>
                </c:pt>
                <c:pt idx="1">
                  <c:v>12.044575369479444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16.307790597358562</c:v>
                </c:pt>
                <c:pt idx="1">
                  <c:v>19.877893681803968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17.731318753702453</c:v>
                </c:pt>
                <c:pt idx="1">
                  <c:v>12.989287968387316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54.43759724018625</c:v>
                </c:pt>
                <c:pt idx="1">
                  <c:v>62.077552768822486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10.790387654968779</c:v>
                </c:pt>
                <c:pt idx="1">
                  <c:v>12.304746958098535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25.140736336757811</c:v>
                </c:pt>
                <c:pt idx="1">
                  <c:v>13.565447741592664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9.6312787680871565</c:v>
                </c:pt>
                <c:pt idx="1">
                  <c:v>12.052252531486317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64.172116369811206</c:v>
                </c:pt>
                <c:pt idx="1">
                  <c:v>75.341858573604028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7.8328512746497729</c:v>
                </c:pt>
                <c:pt idx="1">
                  <c:v>9.1962304868031488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20.566388018015743</c:v>
                </c:pt>
                <c:pt idx="1">
                  <c:v>8.5760568101265875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7.4286443375232807</c:v>
                </c:pt>
                <c:pt idx="1">
                  <c:v>6.8858541294662388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83.820777725974025</c:v>
                </c:pt>
                <c:pt idx="1">
                  <c:v>92.752747773724252</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3.3168515128836726</c:v>
                </c:pt>
                <c:pt idx="1">
                  <c:v>3.6702963170200058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6.530023939057287</c:v>
                </c:pt>
                <c:pt idx="1">
                  <c:v>3.0926074661074523</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6.3323468220850145</c:v>
                </c:pt>
                <c:pt idx="1">
                  <c:v>0.48434844314829206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53.428624145120949</c:v>
                </c:pt>
                <c:pt idx="1">
                  <c:v>57.492557060253183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10.879154982203746</c:v>
                </c:pt>
                <c:pt idx="1">
                  <c:v>11.706654412114482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17.919251284830352</c:v>
                </c:pt>
                <c:pt idx="1">
                  <c:v>15.878663988366498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17.772969587844955</c:v>
                </c:pt>
                <c:pt idx="1">
                  <c:v>14.922124539265837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55.716679401610982</c:v>
                </c:pt>
                <c:pt idx="1">
                  <c:v>67.401186155694674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10.141152502430883</c:v>
                </c:pt>
                <c:pt idx="1">
                  <c:v>12.267883064651365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21.548073818766909</c:v>
                </c:pt>
                <c:pt idx="1">
                  <c:v>10.955303220718008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12.594094277191232</c:v>
                </c:pt>
                <c:pt idx="1">
                  <c:v>9.3756275589359461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69.408423728667017</c:v>
                </c:pt>
                <c:pt idx="1">
                  <c:v>85.613835910200962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5.815006051750049</c:v>
                </c:pt>
                <c:pt idx="1">
                  <c:v>7.1726880857796322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19.094654561620416</c:v>
                </c:pt>
                <c:pt idx="1">
                  <c:v>4.2318198808537772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5.6819156579625201</c:v>
                </c:pt>
                <c:pt idx="1">
                  <c:v>2.9816561231656351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90.627534895481617</c:v>
                </c:pt>
                <c:pt idx="1">
                  <c:v>98.772517132104682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0.85790285532688004</c:v>
                </c:pt>
                <c:pt idx="1">
                  <c:v>0.93500528921128678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5.1838753135106117</c:v>
                </c:pt>
                <c:pt idx="1">
                  <c:v>0.29247757868402857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3.3306869356808875</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99.589115355102379</c:v>
                </c:pt>
                <c:pt idx="1">
                  <c:v>99.457395479933567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9.9688804159270158E-2</c:v>
                </c:pt>
                <c:pt idx="1">
                  <c:v>9.9556952432374432E-2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0.28922122964836205</c:v>
                </c:pt>
                <c:pt idx="1">
                  <c:v>0.40542825000957805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2.1974611089985885E-2</c:v>
                </c:pt>
                <c:pt idx="1">
                  <c:v>3.7619317624470572E-2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89.291095630786145</c:v>
                </c:pt>
                <c:pt idx="1">
                  <c:v>90.917637457472921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3.7029872562585746</c:v>
                </c:pt>
                <c:pt idx="1">
                  <c:v>3.7704415036663756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6.7520259383863248</c:v>
                </c:pt>
                <c:pt idx="1">
                  <c:v>4.284741120598099</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0.25389117456894894</c:v>
                </c:pt>
                <c:pt idx="1">
                  <c:v>1.027179918262604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96.874823433883634</c:v>
                </c:pt>
                <c:pt idx="1">
                  <c:v>95.756923750541532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0.90786027899545585</c:v>
                </c:pt>
                <c:pt idx="1">
                  <c:v>0.89738390667875667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2.2173162871209087</c:v>
                </c:pt>
                <c:pt idx="1">
                  <c:v>3.3456923427797136</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99.161544668993955</c:v>
                </c:pt>
                <c:pt idx="1">
                  <c:v>97.841602626609244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3.3064869846292297E-2</c:v>
                </c:pt>
                <c:pt idx="1">
                  <c:v>3.2624742456367255E-2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0.80539046115976021</c:v>
                </c:pt>
                <c:pt idx="1">
                  <c:v>2.1257726309343923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99.9</c:v>
                </c:pt>
                <c:pt idx="1">
                  <c:v>99.523482740133119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0.10000000000000853</c:v>
                </c:pt>
                <c:pt idx="1">
                  <c:v>9.9623105845987589E-2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0</c:v>
                </c:pt>
                <c:pt idx="1">
                  <c:v>0.37689415402088855</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99.649860908456958</c:v>
                </c:pt>
                <c:pt idx="1">
                  <c:v>99.379292817634195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0.35013909154304201</c:v>
                </c:pt>
                <c:pt idx="1">
                  <c:v>0.62070718236580547</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2007</c:v>
                </c:pt>
                <c:pt idx="2">
                  <c:v>2013</c:v>
                </c:pt>
              </c:numCache>
            </c:numRef>
          </c:xVal>
          <c:yVal>
            <c:numRef>
              <c:f>Sanitation!$AB$105:$AB$116</c:f>
              <c:numCache>
                <c:formatCode>0.0</c:formatCode>
                <c:ptCount val="12"/>
                <c:pt idx="0">
                  <c:v>0.40519903208085351</c:v>
                </c:pt>
                <c:pt idx="1">
                  <c:v>0.23193923250662637</c:v>
                </c:pt>
                <c:pt idx="2">
                  <c:v>0.21839255280477732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2007</c:v>
                </c:pt>
                <c:pt idx="2">
                  <c:v>2013</c:v>
                </c:pt>
              </c:numCache>
            </c:numRef>
          </c:xVal>
          <c:yVal>
            <c:numRef>
              <c:f>Sanitation!$W$105:$W$116</c:f>
              <c:numCache>
                <c:formatCode>0.0</c:formatCode>
                <c:ptCount val="12"/>
                <c:pt idx="0">
                  <c:v>28.033880225129433</c:v>
                </c:pt>
                <c:pt idx="1">
                  <c:v>14.482488261944674</c:v>
                </c:pt>
                <c:pt idx="2">
                  <c:v>16.592063103694436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2007</c:v>
                </c:pt>
                <c:pt idx="2">
                  <c:v>2013</c:v>
                </c:pt>
              </c:numCache>
            </c:numRef>
          </c:xVal>
          <c:yVal>
            <c:numRef>
              <c:f>Sanitation!$R$105:$R$116</c:f>
              <c:numCache>
                <c:formatCode>0.0</c:formatCode>
                <c:ptCount val="12"/>
                <c:pt idx="0">
                  <c:v>71.170689194655537</c:v>
                </c:pt>
                <c:pt idx="1">
                  <c:v>67.571830207981321</c:v>
                </c:pt>
                <c:pt idx="2">
                  <c:v>57.89540909430859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2007</c:v>
                </c:pt>
                <c:pt idx="2">
                  <c:v>2013</c:v>
                </c:pt>
              </c:numCache>
            </c:numRef>
          </c:xVal>
          <c:yVal>
            <c:numRef>
              <c:f>Sanitation!$M$105:$M$116</c:f>
              <c:numCache>
                <c:formatCode>0.0</c:formatCode>
                <c:ptCount val="12"/>
                <c:pt idx="0">
                  <c:v>88.525917754013193</c:v>
                </c:pt>
                <c:pt idx="1">
                  <c:v>87.867917367317034</c:v>
                </c:pt>
                <c:pt idx="2">
                  <c:v>82.063627284199882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2007</c:v>
                </c:pt>
                <c:pt idx="2">
                  <c:v>2013</c:v>
                </c:pt>
              </c:numCache>
            </c:numRef>
          </c:xVal>
          <c:yVal>
            <c:numRef>
              <c:f>Sanitation!$H$105:$H$116</c:f>
              <c:numCache>
                <c:formatCode>0.0</c:formatCode>
                <c:ptCount val="12"/>
                <c:pt idx="0">
                  <c:v>94.993017286415665</c:v>
                </c:pt>
                <c:pt idx="1">
                  <c:v>94.533547088843946</c:v>
                </c:pt>
                <c:pt idx="2">
                  <c:v>92.31323168911787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2007</c:v>
                </c:pt>
                <c:pt idx="2">
                  <c:v>2013</c:v>
                </c:pt>
              </c:numCache>
            </c:numRef>
          </c:xVal>
          <c:yVal>
            <c:numRef>
              <c:f>Sanitation!$X$105:$X$116</c:f>
              <c:numCache>
                <c:formatCode>0.0</c:formatCode>
                <c:ptCount val="12"/>
                <c:pt idx="0">
                  <c:v>98.529754973313771</c:v>
                </c:pt>
                <c:pt idx="1">
                  <c:v>98.681690419267255</c:v>
                </c:pt>
                <c:pt idx="2">
                  <c:v>97.558924293197421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2007</c:v>
                </c:pt>
                <c:pt idx="2">
                  <c:v>2013</c:v>
                </c:pt>
              </c:numCache>
            </c:numRef>
          </c:xVal>
          <c:yVal>
            <c:numRef>
              <c:f>Sanitation!$S$105:$S$116</c:f>
              <c:numCache>
                <c:formatCode>0.0</c:formatCode>
                <c:ptCount val="12"/>
                <c:pt idx="0">
                  <c:v>59.645989588557974</c:v>
                </c:pt>
                <c:pt idx="1">
                  <c:v>78.381086251679477</c:v>
                </c:pt>
                <c:pt idx="2">
                  <c:v>76.050359184770272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2007</c:v>
                </c:pt>
                <c:pt idx="2">
                  <c:v>2013</c:v>
                </c:pt>
              </c:numCache>
            </c:numRef>
          </c:xVal>
          <c:yVal>
            <c:numRef>
              <c:f>Sanitation!$N$105:$N$116</c:f>
              <c:numCache>
                <c:formatCode>0.0</c:formatCode>
                <c:ptCount val="12"/>
                <c:pt idx="0">
                  <c:v>18.667900971784395</c:v>
                </c:pt>
                <c:pt idx="1">
                  <c:v>24.966332150227245</c:v>
                </c:pt>
                <c:pt idx="2">
                  <c:v>34.168338134783113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2007</c:v>
                </c:pt>
                <c:pt idx="2">
                  <c:v>2013</c:v>
                </c:pt>
              </c:numCache>
            </c:numRef>
          </c:xVal>
          <c:yVal>
            <c:numRef>
              <c:f>Sanitation!$I$105:$I$116</c:f>
              <c:numCache>
                <c:formatCode>0.0</c:formatCode>
                <c:ptCount val="12"/>
                <c:pt idx="0">
                  <c:v>5.0426595889594701</c:v>
                </c:pt>
                <c:pt idx="1">
                  <c:v>7.7117681965017644</c:v>
                </c:pt>
                <c:pt idx="2">
                  <c:v>14.050565433190073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2007</c:v>
                </c:pt>
                <c:pt idx="2">
                  <c:v>2013</c:v>
                </c:pt>
              </c:numCache>
            </c:numRef>
          </c:xVal>
          <c:yVal>
            <c:numRef>
              <c:f>Sanitation!$D$105:$D$116</c:f>
              <c:numCache>
                <c:formatCode>0.0</c:formatCode>
                <c:ptCount val="12"/>
                <c:pt idx="0">
                  <c:v>1.9316367839856281</c:v>
                </c:pt>
                <c:pt idx="1">
                  <c:v>3.1860387327581665</c:v>
                </c:pt>
                <c:pt idx="2">
                  <c:v>5.4780496624238095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1.1318321856089866</c:v>
                </c:pt>
                <c:pt idx="1">
                  <c:v>3.783008094488971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0.59859991770683363</c:v>
                </c:pt>
                <c:pt idx="1">
                  <c:v>2.0007456607420613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2.9745336036704089</c:v>
                </c:pt>
                <c:pt idx="1">
                  <c:v>1.9551920627529853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95.295034293013771</c:v>
                </c:pt>
                <c:pt idx="1">
                  <c:v>92.261054182015982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3.181350233971596</c:v>
                </c:pt>
                <c:pt idx="1">
                  <c:v>10.64938579172547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1.191460638179098</c:v>
                </c:pt>
                <c:pt idx="1">
                  <c:v>3.9883455320744572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6.2347667692303048</c:v>
                </c:pt>
                <c:pt idx="1">
                  <c:v>3.259699820326091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89.392422358619001</c:v>
                </c:pt>
                <c:pt idx="1">
                  <c:v>82.102568855873983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11.163230642137094</c:v>
                </c:pt>
                <c:pt idx="1">
                  <c:v>22.156390149895483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6.8757698220592136</c:v>
                </c:pt>
                <c:pt idx="1">
                  <c:v>13.646787712455337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9.7003467062897926</c:v>
                </c:pt>
                <c:pt idx="1">
                  <c:v>7.0441918018320848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72.260652829513901</c:v>
                </c:pt>
                <c:pt idx="1">
                  <c:v>57.152630335817094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42.981494832670641</c:v>
                </c:pt>
                <c:pt idx="1">
                  <c:v>56.360602056609579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19.705258601094162</c:v>
                </c:pt>
                <c:pt idx="1">
                  <c:v>25.839032419939784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11.54886340420876</c:v>
                </c:pt>
                <c:pt idx="1">
                  <c:v>5.6745207829073934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25.764383162026434</c:v>
                </c:pt>
                <c:pt idx="1">
                  <c:v>12.125844740543243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88.372118398792153</c:v>
                </c:pt>
                <c:pt idx="1">
                  <c:v>87.405181388486312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10.364824973534448</c:v>
                </c:pt>
                <c:pt idx="1">
                  <c:v>10.251416660439286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0.88017410046337829</c:v>
                </c:pt>
                <c:pt idx="1">
                  <c:v>2.1803569970427077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0.38288252721001115</c:v>
                </c:pt>
                <c:pt idx="1">
                  <c:v>0.16304495403168318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2007</c:v>
                </c:pt>
                <c:pt idx="2">
                  <c:v>2013</c:v>
                </c:pt>
              </c:numCache>
            </c:numRef>
          </c:xVal>
          <c:yVal>
            <c:numRef>
              <c:f>Sanitation!$AB$205:$AB$216</c:f>
              <c:numCache>
                <c:formatCode>0.0</c:formatCode>
                <c:ptCount val="12"/>
                <c:pt idx="0">
                  <c:v>0</c:v>
                </c:pt>
                <c:pt idx="1">
                  <c:v>0</c:v>
                </c:pt>
                <c:pt idx="2">
                  <c:v>0.11739708436501678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2007</c:v>
                </c:pt>
                <c:pt idx="2">
                  <c:v>2013</c:v>
                </c:pt>
              </c:numCache>
            </c:numRef>
          </c:xVal>
          <c:yVal>
            <c:numRef>
              <c:f>Sanitation!$W$205:$W$216</c:f>
              <c:numCache>
                <c:formatCode>0.0</c:formatCode>
                <c:ptCount val="12"/>
                <c:pt idx="0">
                  <c:v>0</c:v>
                </c:pt>
                <c:pt idx="1">
                  <c:v>0.17636952840805936</c:v>
                </c:pt>
                <c:pt idx="2">
                  <c:v>0.13521595614097412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2007</c:v>
                </c:pt>
                <c:pt idx="2">
                  <c:v>2013</c:v>
                </c:pt>
              </c:numCache>
            </c:numRef>
          </c:xVal>
          <c:yVal>
            <c:numRef>
              <c:f>Sanitation!$R$205:$R$216</c:f>
              <c:numCache>
                <c:formatCode>0.0</c:formatCode>
                <c:ptCount val="12"/>
                <c:pt idx="0">
                  <c:v>0.7752369001346372</c:v>
                </c:pt>
                <c:pt idx="1">
                  <c:v>1.5050586092073188</c:v>
                </c:pt>
                <c:pt idx="2">
                  <c:v>6.5695954500485128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2007</c:v>
                </c:pt>
                <c:pt idx="2">
                  <c:v>2013</c:v>
                </c:pt>
              </c:numCache>
            </c:numRef>
          </c:xVal>
          <c:yVal>
            <c:numRef>
              <c:f>Sanitation!$M$205:$M$216</c:f>
              <c:numCache>
                <c:formatCode>0.0</c:formatCode>
                <c:ptCount val="12"/>
                <c:pt idx="0">
                  <c:v>14.700234590236802</c:v>
                </c:pt>
                <c:pt idx="1">
                  <c:v>14.879742034205012</c:v>
                </c:pt>
                <c:pt idx="2">
                  <c:v>33.563421500700024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2007</c:v>
                </c:pt>
                <c:pt idx="2">
                  <c:v>2013</c:v>
                </c:pt>
              </c:numCache>
            </c:numRef>
          </c:xVal>
          <c:yVal>
            <c:numRef>
              <c:f>Sanitation!$H$205:$H$216</c:f>
              <c:numCache>
                <c:formatCode>0.0</c:formatCode>
                <c:ptCount val="12"/>
                <c:pt idx="0">
                  <c:v>40.741638550334244</c:v>
                </c:pt>
                <c:pt idx="1">
                  <c:v>61.148304853920024</c:v>
                </c:pt>
                <c:pt idx="2">
                  <c:v>59.193986509108342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2007</c:v>
                </c:pt>
                <c:pt idx="2">
                  <c:v>2013</c:v>
                </c:pt>
              </c:numCache>
            </c:numRef>
          </c:xVal>
          <c:yVal>
            <c:numRef>
              <c:f>Sanitation!$X$205:$X$216</c:f>
              <c:numCache>
                <c:formatCode>0.0</c:formatCode>
                <c:ptCount val="12"/>
                <c:pt idx="0">
                  <c:v>99.999999999999957</c:v>
                </c:pt>
                <c:pt idx="1">
                  <c:v>98.975400074503611</c:v>
                </c:pt>
                <c:pt idx="2">
                  <c:v>98.739574525156286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2007</c:v>
                </c:pt>
                <c:pt idx="2">
                  <c:v>2013</c:v>
                </c:pt>
              </c:numCache>
            </c:numRef>
          </c:xVal>
          <c:yVal>
            <c:numRef>
              <c:f>Sanitation!$S$205:$S$216</c:f>
              <c:numCache>
                <c:formatCode>0.0</c:formatCode>
                <c:ptCount val="12"/>
                <c:pt idx="0">
                  <c:v>99.679698377023826</c:v>
                </c:pt>
                <c:pt idx="1">
                  <c:v>99.21615733388704</c:v>
                </c:pt>
                <c:pt idx="2">
                  <c:v>96.539999715605759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2007</c:v>
                </c:pt>
                <c:pt idx="2">
                  <c:v>2013</c:v>
                </c:pt>
              </c:numCache>
            </c:numRef>
          </c:xVal>
          <c:yVal>
            <c:numRef>
              <c:f>Sanitation!$N$205:$N$216</c:f>
              <c:numCache>
                <c:formatCode>0.0</c:formatCode>
                <c:ptCount val="12"/>
                <c:pt idx="0">
                  <c:v>97.958527709381087</c:v>
                </c:pt>
                <c:pt idx="1">
                  <c:v>93.391776387673474</c:v>
                </c:pt>
                <c:pt idx="2">
                  <c:v>89.287385704992488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2007</c:v>
                </c:pt>
                <c:pt idx="2">
                  <c:v>2013</c:v>
                </c:pt>
              </c:numCache>
            </c:numRef>
          </c:xVal>
          <c:yVal>
            <c:numRef>
              <c:f>Sanitation!$I$205:$I$216</c:f>
              <c:numCache>
                <c:formatCode>0.0</c:formatCode>
                <c:ptCount val="12"/>
                <c:pt idx="0">
                  <c:v>74.818559702258057</c:v>
                </c:pt>
                <c:pt idx="1">
                  <c:v>78.997845077492386</c:v>
                </c:pt>
                <c:pt idx="2">
                  <c:v>55.256916401658216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2007</c:v>
                </c:pt>
                <c:pt idx="2">
                  <c:v>2013</c:v>
                </c:pt>
              </c:numCache>
            </c:numRef>
          </c:xVal>
          <c:yVal>
            <c:numRef>
              <c:f>Sanitation!$D$205:$D$216</c:f>
              <c:numCache>
                <c:formatCode>0.0</c:formatCode>
                <c:ptCount val="12"/>
                <c:pt idx="0">
                  <c:v>37.089073050130807</c:v>
                </c:pt>
                <c:pt idx="1">
                  <c:v>30.535028675154567</c:v>
                </c:pt>
                <c:pt idx="2">
                  <c:v>29.244121236493825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14.484223728038938</c:v>
                </c:pt>
                <c:pt idx="1">
                  <c:v>10.824918507500724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21.889386782425067</c:v>
                </c:pt>
                <c:pt idx="1">
                  <c:v>16.359235575753999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19.669312524197721</c:v>
                </c:pt>
                <c:pt idx="1">
                  <c:v>6.9492446883973571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43.957076965338274</c:v>
                </c:pt>
                <c:pt idx="1">
                  <c:v>65.866601228347918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41.100457515494661</c:v>
                </c:pt>
                <c:pt idx="1">
                  <c:v>29.857550409224615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38.236107217840193</c:v>
                </c:pt>
                <c:pt idx="1">
                  <c:v>27.776734560163703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9.0271859898530238</c:v>
                </c:pt>
                <c:pt idx="1">
                  <c:v>9.5534780327698172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11.636249276812123</c:v>
                </c:pt>
                <c:pt idx="1">
                  <c:v>32.812236997841865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68.74484871861867</c:v>
                </c:pt>
                <c:pt idx="1">
                  <c:v>61.729965461328902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29.245101672223626</c:v>
                </c:pt>
                <c:pt idx="1">
                  <c:v>26.260863901653689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1.9688165113409468</c:v>
                </c:pt>
                <c:pt idx="1">
                  <c:v>5.423293789745685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4.1233097816757436E-2</c:v>
                </c:pt>
                <c:pt idx="1">
                  <c:v>6.5858768472717202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85.870431491837408</c:v>
                </c:pt>
                <c:pt idx="1">
                  <c:v>82.896687172197687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14.097776441338761</c:v>
                </c:pt>
                <c:pt idx="1">
                  <c:v>13.609562024762004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0</c:v>
                </c:pt>
                <c:pt idx="1">
                  <c:v>3.299814411370221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3.1792066823846249E-2</c:v>
                </c:pt>
                <c:pt idx="1">
                  <c:v>0.19393639167009979</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94.051114541756434</c:v>
                </c:pt>
                <c:pt idx="1">
                  <c:v>92.662606880517075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5.8426613470416626</c:v>
                </c:pt>
                <c:pt idx="1">
                  <c:v>5.7564042082302693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0.10622411120189668</c:v>
                </c:pt>
                <c:pt idx="1">
                  <c:v>1.4686759525884838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0</c:v>
                </c:pt>
                <c:pt idx="1">
                  <c:v>0.11231295866417312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2007</c:v>
                </c:pt>
                <c:pt idx="2">
                  <c:v>2013</c:v>
                </c:pt>
              </c:numCache>
            </c:numRef>
          </c:xVal>
          <c:yVal>
            <c:numRef>
              <c:f>Sanitation!$AB$305:$AB$316</c:f>
              <c:numCache>
                <c:formatCode>0.0</c:formatCode>
                <c:ptCount val="12"/>
                <c:pt idx="0">
                  <c:v>37.942636200611183</c:v>
                </c:pt>
                <c:pt idx="1">
                  <c:v>37.872428792549201</c:v>
                </c:pt>
                <c:pt idx="2">
                  <c:v>33.66772577611259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2007</c:v>
                </c:pt>
                <c:pt idx="2">
                  <c:v>2013</c:v>
                </c:pt>
              </c:numCache>
            </c:numRef>
          </c:xVal>
          <c:yVal>
            <c:numRef>
              <c:f>Sanitation!$W$305:$W$316</c:f>
              <c:numCache>
                <c:formatCode>0.0</c:formatCode>
                <c:ptCount val="12"/>
                <c:pt idx="0">
                  <c:v>78.952370382770383</c:v>
                </c:pt>
                <c:pt idx="1">
                  <c:v>80.30810741156489</c:v>
                </c:pt>
                <c:pt idx="2">
                  <c:v>71.298005724087588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2007</c:v>
                </c:pt>
                <c:pt idx="2">
                  <c:v>2013</c:v>
                </c:pt>
              </c:numCache>
            </c:numRef>
          </c:xVal>
          <c:yVal>
            <c:numRef>
              <c:f>Sanitation!$R$305:$R$316</c:f>
              <c:numCache>
                <c:formatCode>0.0</c:formatCode>
                <c:ptCount val="12"/>
                <c:pt idx="0">
                  <c:v>87.493219284306974</c:v>
                </c:pt>
                <c:pt idx="1">
                  <c:v>88.155263439251328</c:v>
                </c:pt>
                <c:pt idx="2">
                  <c:v>87.50014299469106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2007</c:v>
                </c:pt>
                <c:pt idx="2">
                  <c:v>2013</c:v>
                </c:pt>
              </c:numCache>
            </c:numRef>
          </c:xVal>
          <c:yVal>
            <c:numRef>
              <c:f>Sanitation!$M$305:$M$316</c:f>
              <c:numCache>
                <c:formatCode>0.0</c:formatCode>
                <c:ptCount val="12"/>
                <c:pt idx="0">
                  <c:v>94.161335852169074</c:v>
                </c:pt>
                <c:pt idx="1">
                  <c:v>94.675867940098442</c:v>
                </c:pt>
                <c:pt idx="2">
                  <c:v>92.306611889044916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2007</c:v>
                </c:pt>
                <c:pt idx="2">
                  <c:v>2013</c:v>
                </c:pt>
              </c:numCache>
            </c:numRef>
          </c:xVal>
          <c:yVal>
            <c:numRef>
              <c:f>Sanitation!$H$305:$H$316</c:f>
              <c:numCache>
                <c:formatCode>0.0</c:formatCode>
                <c:ptCount val="12"/>
                <c:pt idx="0">
                  <c:v>97.488399576489826</c:v>
                </c:pt>
                <c:pt idx="1">
                  <c:v>95.642941522591016</c:v>
                </c:pt>
                <c:pt idx="2">
                  <c:v>95.922958097140366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2007</c:v>
                </c:pt>
                <c:pt idx="2">
                  <c:v>2013</c:v>
                </c:pt>
              </c:numCache>
            </c:numRef>
          </c:xVal>
          <c:yVal>
            <c:numRef>
              <c:f>Sanitation!$X$305:$X$316</c:f>
              <c:numCache>
                <c:formatCode>0.0</c:formatCode>
                <c:ptCount val="12"/>
                <c:pt idx="0">
                  <c:v>49.602922414717767</c:v>
                </c:pt>
                <c:pt idx="1">
                  <c:v>52.566115451724727</c:v>
                </c:pt>
                <c:pt idx="2">
                  <c:v>59.290300881980166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2007</c:v>
                </c:pt>
                <c:pt idx="2">
                  <c:v>2013</c:v>
                </c:pt>
              </c:numCache>
            </c:numRef>
          </c:xVal>
          <c:yVal>
            <c:numRef>
              <c:f>Sanitation!$S$305:$S$316</c:f>
              <c:numCache>
                <c:formatCode>0.0</c:formatCode>
                <c:ptCount val="12"/>
                <c:pt idx="0">
                  <c:v>12.579275160900888</c:v>
                </c:pt>
                <c:pt idx="1">
                  <c:v>13.843672586063027</c:v>
                </c:pt>
                <c:pt idx="2">
                  <c:v>23.728552191789696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2007</c:v>
                </c:pt>
                <c:pt idx="2">
                  <c:v>2013</c:v>
                </c:pt>
              </c:numCache>
            </c:numRef>
          </c:xVal>
          <c:yVal>
            <c:numRef>
              <c:f>Sanitation!$N$305:$N$316</c:f>
              <c:numCache>
                <c:formatCode>0.0</c:formatCode>
                <c:ptCount val="12"/>
                <c:pt idx="0">
                  <c:v>6.1100095985699383</c:v>
                </c:pt>
                <c:pt idx="1">
                  <c:v>7.66087073543508</c:v>
                </c:pt>
                <c:pt idx="2">
                  <c:v>9.9340509715694001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2007</c:v>
                </c:pt>
                <c:pt idx="2">
                  <c:v>2013</c:v>
                </c:pt>
              </c:numCache>
            </c:numRef>
          </c:xVal>
          <c:yVal>
            <c:numRef>
              <c:f>Sanitation!$I$305:$I$316</c:f>
              <c:numCache>
                <c:formatCode>0.0</c:formatCode>
                <c:ptCount val="12"/>
                <c:pt idx="0">
                  <c:v>2.7772083239112528</c:v>
                </c:pt>
                <c:pt idx="1">
                  <c:v>3.8398191260446723</c:v>
                </c:pt>
                <c:pt idx="2">
                  <c:v>6.5329609623886151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2007</c:v>
                </c:pt>
                <c:pt idx="2">
                  <c:v>2013</c:v>
                </c:pt>
              </c:numCache>
            </c:numRef>
          </c:xVal>
          <c:yVal>
            <c:numRef>
              <c:f>Sanitation!$D$305:$D$316</c:f>
              <c:numCache>
                <c:formatCode>0.0</c:formatCode>
                <c:ptCount val="12"/>
                <c:pt idx="0">
                  <c:v>0.86851576666867558</c:v>
                </c:pt>
                <c:pt idx="1">
                  <c:v>2.1310058817204092</c:v>
                </c:pt>
                <c:pt idx="2">
                  <c:v>2.9582456155373449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0.57889190412646452</c:v>
                </c:pt>
                <c:pt idx="1">
                  <c:v>2.1168161417015887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0.33177179687902514</c:v>
                </c:pt>
                <c:pt idx="1">
                  <c:v>1.2131796799863988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1.9087996597937718</c:v>
                </c:pt>
                <c:pt idx="1">
                  <c:v>1.3549505801470332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97.180536639200739</c:v>
                </c:pt>
                <c:pt idx="1">
                  <c:v>95.31505359816498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2.0964268170931613</c:v>
                </c:pt>
                <c:pt idx="1">
                  <c:v>5.7081909960466941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0.38606509638647346</c:v>
                </c:pt>
                <c:pt idx="1">
                  <c:v>1.0511854213622365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2.8914796780138659</c:v>
                </c:pt>
                <c:pt idx="1">
                  <c:v>0.66529733223990206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94.6260284085065</c:v>
                </c:pt>
                <c:pt idx="1">
                  <c:v>92.575326250351168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4.7937970346541556</c:v>
                </c:pt>
                <c:pt idx="1">
                  <c:v>8.3222281992491904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1.1601394576538473</c:v>
                </c:pt>
                <c:pt idx="1">
                  <c:v>2.0140496645463544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6.3506841909065628</c:v>
                </c:pt>
                <c:pt idx="1">
                  <c:v>1.921476993499212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87.695379316785434</c:v>
                </c:pt>
                <c:pt idx="1">
                  <c:v>87.742245142705244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9.2695883925089042</c:v>
                </c:pt>
                <c:pt idx="1">
                  <c:v>19.756385026632596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1.8543850513263083</c:v>
                </c:pt>
                <c:pt idx="1">
                  <c:v>3.9522731226384615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8.2416451343760855</c:v>
                </c:pt>
                <c:pt idx="1">
                  <c:v>4.165455989147631</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80.634381421788703</c:v>
                </c:pt>
                <c:pt idx="1">
                  <c:v>72.12588586158131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41.973409236415279</c:v>
                </c:pt>
                <c:pt idx="1">
                  <c:v>51.451500713854522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6.9376201124028674</c:v>
                </c:pt>
                <c:pt idx="1">
                  <c:v>8.5042166614396475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12.461019253719769</c:v>
                </c:pt>
                <c:pt idx="1">
                  <c:v>6.2171287945785707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38.627951397462084</c:v>
                </c:pt>
                <c:pt idx="1">
                  <c:v>33.827153830127259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0.57889190412646452</c:v>
                </c:pt>
                <c:pt idx="1">
                  <c:v>2.1168161417015887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0.33177179687902514</c:v>
                </c:pt>
                <c:pt idx="1">
                  <c:v>1.2131796799863988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1.9087996597937718</c:v>
                </c:pt>
                <c:pt idx="1">
                  <c:v>1.3549505801470332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97.180536639200739</c:v>
                </c:pt>
                <c:pt idx="1">
                  <c:v>95.31505359816498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2.0964268170931613</c:v>
                </c:pt>
                <c:pt idx="1">
                  <c:v>5.7081909960466941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0.38606509638647346</c:v>
                </c:pt>
                <c:pt idx="1">
                  <c:v>1.0511854213622365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2.8914796780138659</c:v>
                </c:pt>
                <c:pt idx="1">
                  <c:v>0.66529733223990206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94.6260284085065</c:v>
                </c:pt>
                <c:pt idx="1">
                  <c:v>92.575326250351168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4.7937970346541556</c:v>
                </c:pt>
                <c:pt idx="1">
                  <c:v>8.3222281992491904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1.1601394576538473</c:v>
                </c:pt>
                <c:pt idx="1">
                  <c:v>2.0140496645463544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6.3506841909065628</c:v>
                </c:pt>
                <c:pt idx="1">
                  <c:v>1.921476993499212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87.695379316785434</c:v>
                </c:pt>
                <c:pt idx="1">
                  <c:v>87.742245142705244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9.2695883925089042</c:v>
                </c:pt>
                <c:pt idx="1">
                  <c:v>19.756385026632596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1.8543850513263083</c:v>
                </c:pt>
                <c:pt idx="1">
                  <c:v>3.9522731226384615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8.2416451343760855</c:v>
                </c:pt>
                <c:pt idx="1">
                  <c:v>4.165455989147631</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80.634381421788703</c:v>
                </c:pt>
                <c:pt idx="1">
                  <c:v>72.12588586158131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41.973409236415279</c:v>
                </c:pt>
                <c:pt idx="1">
                  <c:v>51.451500713854522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6.9376201124028674</c:v>
                </c:pt>
                <c:pt idx="1">
                  <c:v>8.5042166614396475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12.461019253719769</c:v>
                </c:pt>
                <c:pt idx="1">
                  <c:v>6.2171287945785707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38.627951397462084</c:v>
                </c:pt>
                <c:pt idx="1">
                  <c:v>33.827153830127259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1.1318321856089866</c:v>
                </c:pt>
                <c:pt idx="1">
                  <c:v>3.783008094488971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0.59859991770683363</c:v>
                </c:pt>
                <c:pt idx="1">
                  <c:v>2.0007456607420613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2.9745336036704089</c:v>
                </c:pt>
                <c:pt idx="1">
                  <c:v>1.9551920627529853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95.295034293013771</c:v>
                </c:pt>
                <c:pt idx="1">
                  <c:v>92.261054182015982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3.181350233971596</c:v>
                </c:pt>
                <c:pt idx="1">
                  <c:v>10.64938579172547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1.191460638179098</c:v>
                </c:pt>
                <c:pt idx="1">
                  <c:v>3.9883455320744572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6.2347667692303048</c:v>
                </c:pt>
                <c:pt idx="1">
                  <c:v>3.259699820326091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89.392422358619001</c:v>
                </c:pt>
                <c:pt idx="1">
                  <c:v>82.102568855873983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11.163230642137094</c:v>
                </c:pt>
                <c:pt idx="1">
                  <c:v>22.156390149895483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6.8757698220592136</c:v>
                </c:pt>
                <c:pt idx="1">
                  <c:v>13.646787712455337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9.7003467062897926</c:v>
                </c:pt>
                <c:pt idx="1">
                  <c:v>7.0441918018320848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72.260652829513901</c:v>
                </c:pt>
                <c:pt idx="1">
                  <c:v>57.152630335817094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42.981494832670641</c:v>
                </c:pt>
                <c:pt idx="1">
                  <c:v>56.360602056609579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19.705258601094162</c:v>
                </c:pt>
                <c:pt idx="1">
                  <c:v>25.839032419939784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11.54886340420876</c:v>
                </c:pt>
                <c:pt idx="1">
                  <c:v>5.6745207829073934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25.764383162026434</c:v>
                </c:pt>
                <c:pt idx="1">
                  <c:v>12.125844740543243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88.372118398792153</c:v>
                </c:pt>
                <c:pt idx="1">
                  <c:v>87.405181388486312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10.364824973534448</c:v>
                </c:pt>
                <c:pt idx="1">
                  <c:v>10.251416660439286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0.88017410046337829</c:v>
                </c:pt>
                <c:pt idx="1">
                  <c:v>2.1803569970427077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0.38288252721001115</c:v>
                </c:pt>
                <c:pt idx="1">
                  <c:v>0.16304495403168318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14.484223728038938</c:v>
                </c:pt>
                <c:pt idx="1">
                  <c:v>10.824918507500724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21.889386782425067</c:v>
                </c:pt>
                <c:pt idx="1">
                  <c:v>16.359235575753999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19.669312524197721</c:v>
                </c:pt>
                <c:pt idx="1">
                  <c:v>6.9492446883973571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43.957076965338274</c:v>
                </c:pt>
                <c:pt idx="1">
                  <c:v>65.866601228347918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41.100457515494661</c:v>
                </c:pt>
                <c:pt idx="1">
                  <c:v>29.857550409224615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38.236107217840193</c:v>
                </c:pt>
                <c:pt idx="1">
                  <c:v>27.776734560163703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9.0271859898530238</c:v>
                </c:pt>
                <c:pt idx="1">
                  <c:v>9.5534780327698172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11.636249276812123</c:v>
                </c:pt>
                <c:pt idx="1">
                  <c:v>32.812236997841865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68.74484871861867</c:v>
                </c:pt>
                <c:pt idx="1">
                  <c:v>61.729965461328902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29.245101672223626</c:v>
                </c:pt>
                <c:pt idx="1">
                  <c:v>26.260863901653689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1.9688165113409468</c:v>
                </c:pt>
                <c:pt idx="1">
                  <c:v>5.423293789745685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4.1233097816757436E-2</c:v>
                </c:pt>
                <c:pt idx="1">
                  <c:v>6.5858768472717202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85.870431491837408</c:v>
                </c:pt>
                <c:pt idx="1">
                  <c:v>82.896687172197687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14.097776441338761</c:v>
                </c:pt>
                <c:pt idx="1">
                  <c:v>13.609562024762004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0</c:v>
                </c:pt>
                <c:pt idx="1">
                  <c:v>3.299814411370221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3.1792066823846249E-2</c:v>
                </c:pt>
                <c:pt idx="1">
                  <c:v>0.19393639167009979</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94.051114541756434</c:v>
                </c:pt>
                <c:pt idx="1">
                  <c:v>92.662606880517075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5.8426613470416626</c:v>
                </c:pt>
                <c:pt idx="1">
                  <c:v>5.7564042082302693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0.10622411120189668</c:v>
                </c:pt>
                <c:pt idx="1">
                  <c:v>1.4686759525884838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0</c:v>
                </c:pt>
                <c:pt idx="1">
                  <c:v>0.11231295866417312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11.820859171056828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59.086448776016319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29.092692052926889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21.854698327154484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64.031302080256481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14.113999592589241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23.835979650443772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64.350662309589381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11.813358039966966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29.857681176462354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59.82081067641338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10.321508147124472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50.374710740705417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41.771573223722299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7.8537160355722317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17.281098960388423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59.903171596955161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22.815729442656583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27.09379487665257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59.401587861389928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13.504617261957531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39.768955291845117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51.146121433786121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9.0849232743687871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56.72925699785737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33.855074313490455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9.4156686886520582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78.534898953812316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16.174871813538523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5.2902292326492173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40.589438273088867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43.541384849748866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15.869176877162211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50.140002287435948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38.865479681340844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10.994518031223297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64.738235893272858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27.48250689551368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7.779257211213614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76.148975570050851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19.845277106096127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4.0057473238530257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80.554178599459064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12.756272493494016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6.6895489070468859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50.509957040893077</c:v>
                </c:pt>
                <c:pt idx="1">
                  <c:v>50.310618628799972</c:v>
                </c:pt>
                <c:pt idx="2">
                  <c:v>53.283582844543652</c:v>
                </c:pt>
                <c:pt idx="3">
                  <c:v>62.105055863608662</c:v>
                </c:pt>
                <c:pt idx="4">
                  <c:v>83.949937420957497</c:v>
                </c:pt>
              </c:numCache>
            </c:numRef>
          </c:val>
          <c:extLst>
            <c:ext xmlns:c16="http://schemas.microsoft.com/office/drawing/2014/chart" uri="{C3380CC4-5D6E-409C-BE32-E72D297353CC}">
              <c16:uniqueId val="{00000000-769E-4EF6-8A42-BB692A6C6F03}"/>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7.4930393603454215</c:v>
                </c:pt>
                <c:pt idx="1">
                  <c:v>10.542303394986636</c:v>
                </c:pt>
                <c:pt idx="2">
                  <c:v>8.6220434963506225</c:v>
                </c:pt>
                <c:pt idx="3">
                  <c:v>7.080928611584504</c:v>
                </c:pt>
                <c:pt idx="4">
                  <c:v>1.730185168212087</c:v>
                </c:pt>
              </c:numCache>
            </c:numRef>
          </c:val>
          <c:extLst>
            <c:ext xmlns:c16="http://schemas.microsoft.com/office/drawing/2014/chart" uri="{C3380CC4-5D6E-409C-BE32-E72D297353CC}">
              <c16:uniqueId val="{00000001-769E-4EF6-8A42-BB692A6C6F03}"/>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22.749509713446951</c:v>
                </c:pt>
                <c:pt idx="1">
                  <c:v>21.311532585456234</c:v>
                </c:pt>
                <c:pt idx="2">
                  <c:v>30.180482343854802</c:v>
                </c:pt>
                <c:pt idx="3">
                  <c:v>24.603411331050616</c:v>
                </c:pt>
                <c:pt idx="4">
                  <c:v>7.8861538801138531</c:v>
                </c:pt>
              </c:numCache>
            </c:numRef>
          </c:val>
          <c:extLst>
            <c:ext xmlns:c16="http://schemas.microsoft.com/office/drawing/2014/chart" uri="{C3380CC4-5D6E-409C-BE32-E72D297353CC}">
              <c16:uniqueId val="{00000002-769E-4EF6-8A42-BB692A6C6F03}"/>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19.247493885314551</c:v>
                </c:pt>
                <c:pt idx="1">
                  <c:v>17.835545390757161</c:v>
                </c:pt>
                <c:pt idx="2">
                  <c:v>7.9138913152509245</c:v>
                </c:pt>
                <c:pt idx="3">
                  <c:v>6.2106041937562164</c:v>
                </c:pt>
                <c:pt idx="4">
                  <c:v>6.4337235307165637</c:v>
                </c:pt>
              </c:numCache>
            </c:numRef>
          </c:val>
          <c:extLst>
            <c:ext xmlns:c16="http://schemas.microsoft.com/office/drawing/2014/chart" uri="{C3380CC4-5D6E-409C-BE32-E72D297353CC}">
              <c16:uniqueId val="{00000003-769E-4EF6-8A42-BB692A6C6F03}"/>
            </c:ext>
          </c:extLst>
        </c:ser>
        <c:dLbls>
          <c:showLegendKey val="0"/>
          <c:showVal val="0"/>
          <c:showCatName val="0"/>
          <c:showSerName val="0"/>
          <c:showPercent val="0"/>
          <c:showBubbleSize val="0"/>
        </c:dLbls>
        <c:gapWidth val="50"/>
        <c:overlap val="100"/>
        <c:axId val="433932928"/>
        <c:axId val="434143616"/>
      </c:barChart>
      <c:catAx>
        <c:axId val="43393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4143616"/>
        <c:crosses val="autoZero"/>
        <c:auto val="1"/>
        <c:lblAlgn val="ctr"/>
        <c:lblOffset val="100"/>
        <c:tickLblSkip val="1"/>
        <c:tickMarkSkip val="1"/>
        <c:noMultiLvlLbl val="0"/>
      </c:catAx>
      <c:valAx>
        <c:axId val="434143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3932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DHS00!$R$18:$AD$18</c:f>
              <c:numCache>
                <c:formatCode>###0.0</c:formatCode>
                <c:ptCount val="13"/>
                <c:pt idx="0">
                  <c:v>72.286025229344474</c:v>
                </c:pt>
                <c:pt idx="1">
                  <c:v>100</c:v>
                </c:pt>
                <c:pt idx="2">
                  <c:v>95.469500403864529</c:v>
                </c:pt>
                <c:pt idx="3">
                  <c:v>99.252675721021944</c:v>
                </c:pt>
                <c:pt idx="4">
                  <c:v>46.645792853131212</c:v>
                </c:pt>
                <c:pt idx="5">
                  <c:v>92.429988705594255</c:v>
                </c:pt>
                <c:pt idx="6">
                  <c:v>68.127439104072906</c:v>
                </c:pt>
                <c:pt idx="7">
                  <c:v>56.362802580113446</c:v>
                </c:pt>
                <c:pt idx="8">
                  <c:v>84.512146539242963</c:v>
                </c:pt>
                <c:pt idx="9">
                  <c:v>48.228243295217624</c:v>
                </c:pt>
                <c:pt idx="10">
                  <c:v>73.30823658509577</c:v>
                </c:pt>
                <c:pt idx="11">
                  <c:v>59.302467671695894</c:v>
                </c:pt>
                <c:pt idx="12">
                  <c:v>94.971397033494227</c:v>
                </c:pt>
              </c:numCache>
            </c:numRef>
          </c:val>
          <c:extLst>
            <c:ext xmlns:c16="http://schemas.microsoft.com/office/drawing/2014/chart" uri="{C3380CC4-5D6E-409C-BE32-E72D297353CC}">
              <c16:uniqueId val="{00000000-D7EC-4CBD-B37D-77511EC67E24}"/>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DHS00!$R$19:$AD$19</c:f>
              <c:numCache>
                <c:formatCode>###0.0</c:formatCode>
                <c:ptCount val="13"/>
                <c:pt idx="0">
                  <c:v>5.8806896759792009</c:v>
                </c:pt>
                <c:pt idx="1">
                  <c:v>0</c:v>
                </c:pt>
                <c:pt idx="2">
                  <c:v>0.30499645606729464</c:v>
                </c:pt>
                <c:pt idx="3">
                  <c:v>0.53797806351413779</c:v>
                </c:pt>
                <c:pt idx="4">
                  <c:v>5.6484276248712044</c:v>
                </c:pt>
                <c:pt idx="5">
                  <c:v>0.13285108588281344</c:v>
                </c:pt>
                <c:pt idx="6">
                  <c:v>10.932829319476689</c:v>
                </c:pt>
                <c:pt idx="7">
                  <c:v>8.1570953804552389</c:v>
                </c:pt>
                <c:pt idx="8">
                  <c:v>3.0591425315129426</c:v>
                </c:pt>
                <c:pt idx="9">
                  <c:v>8.6497805920513535</c:v>
                </c:pt>
                <c:pt idx="10">
                  <c:v>6.1978867852254202</c:v>
                </c:pt>
                <c:pt idx="11">
                  <c:v>8.8604176131070478</c:v>
                </c:pt>
                <c:pt idx="12">
                  <c:v>0.41115940077915164</c:v>
                </c:pt>
              </c:numCache>
            </c:numRef>
          </c:val>
          <c:extLst>
            <c:ext xmlns:c16="http://schemas.microsoft.com/office/drawing/2014/chart" uri="{C3380CC4-5D6E-409C-BE32-E72D297353CC}">
              <c16:uniqueId val="{00000001-D7EC-4CBD-B37D-77511EC67E24}"/>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DHS00!$R$20:$AD$20</c:f>
              <c:numCache>
                <c:formatCode>###0.0</c:formatCode>
                <c:ptCount val="13"/>
                <c:pt idx="0">
                  <c:v>5.1592192317151238</c:v>
                </c:pt>
                <c:pt idx="1">
                  <c:v>0</c:v>
                </c:pt>
                <c:pt idx="2">
                  <c:v>3.8296039159097317</c:v>
                </c:pt>
                <c:pt idx="3">
                  <c:v>5.1689114530372171E-2</c:v>
                </c:pt>
                <c:pt idx="4">
                  <c:v>6.287366271259792</c:v>
                </c:pt>
                <c:pt idx="5">
                  <c:v>3.3289831443396034</c:v>
                </c:pt>
                <c:pt idx="6">
                  <c:v>12.036626021249242</c:v>
                </c:pt>
                <c:pt idx="7">
                  <c:v>33.669246875525012</c:v>
                </c:pt>
                <c:pt idx="8">
                  <c:v>11.437644103830085</c:v>
                </c:pt>
                <c:pt idx="9">
                  <c:v>31.88375737548148</c:v>
                </c:pt>
                <c:pt idx="10">
                  <c:v>20.057813292565811</c:v>
                </c:pt>
                <c:pt idx="11">
                  <c:v>31.092599212123591</c:v>
                </c:pt>
                <c:pt idx="12">
                  <c:v>3.983688624966093</c:v>
                </c:pt>
              </c:numCache>
            </c:numRef>
          </c:val>
          <c:extLst>
            <c:ext xmlns:c16="http://schemas.microsoft.com/office/drawing/2014/chart" uri="{C3380CC4-5D6E-409C-BE32-E72D297353CC}">
              <c16:uniqueId val="{00000002-D7EC-4CBD-B37D-77511EC67E24}"/>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DHS00!$R$21:$AD$21</c:f>
              <c:numCache>
                <c:formatCode>###0.0</c:formatCode>
                <c:ptCount val="13"/>
                <c:pt idx="0">
                  <c:v>16.6740658629612</c:v>
                </c:pt>
                <c:pt idx="1">
                  <c:v>0</c:v>
                </c:pt>
                <c:pt idx="2">
                  <c:v>0.39589922415844381</c:v>
                </c:pt>
                <c:pt idx="3">
                  <c:v>0.15765710093354568</c:v>
                </c:pt>
                <c:pt idx="4">
                  <c:v>41.418413250737792</c:v>
                </c:pt>
                <c:pt idx="5">
                  <c:v>4.1081770641833284</c:v>
                </c:pt>
                <c:pt idx="6">
                  <c:v>8.9031055552011633</c:v>
                </c:pt>
                <c:pt idx="7">
                  <c:v>1.8108551639063066</c:v>
                </c:pt>
                <c:pt idx="8">
                  <c:v>0.9910668254140097</c:v>
                </c:pt>
                <c:pt idx="9">
                  <c:v>11.238218737249541</c:v>
                </c:pt>
                <c:pt idx="10">
                  <c:v>0.43606333711299661</c:v>
                </c:pt>
                <c:pt idx="11">
                  <c:v>0.74451550307346925</c:v>
                </c:pt>
                <c:pt idx="12">
                  <c:v>0.63375494076052807</c:v>
                </c:pt>
              </c:numCache>
            </c:numRef>
          </c:val>
          <c:extLst>
            <c:ext xmlns:c16="http://schemas.microsoft.com/office/drawing/2014/chart" uri="{C3380CC4-5D6E-409C-BE32-E72D297353CC}">
              <c16:uniqueId val="{00000003-D7EC-4CBD-B37D-77511EC67E24}"/>
            </c:ext>
          </c:extLst>
        </c:ser>
        <c:dLbls>
          <c:showLegendKey val="0"/>
          <c:showVal val="0"/>
          <c:showCatName val="0"/>
          <c:showSerName val="0"/>
          <c:showPercent val="0"/>
          <c:showBubbleSize val="0"/>
        </c:dLbls>
        <c:gapWidth val="50"/>
        <c:overlap val="100"/>
        <c:axId val="436048256"/>
        <c:axId val="447241216"/>
      </c:barChart>
      <c:catAx>
        <c:axId val="43604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7241216"/>
        <c:crosses val="autoZero"/>
        <c:auto val="1"/>
        <c:lblAlgn val="ctr"/>
        <c:lblOffset val="100"/>
        <c:tickLblSkip val="1"/>
        <c:tickMarkSkip val="1"/>
        <c:noMultiLvlLbl val="0"/>
      </c:catAx>
      <c:valAx>
        <c:axId val="447241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6048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53.967421753232202</c:v>
                </c:pt>
                <c:pt idx="1">
                  <c:v>53.335244242915081</c:v>
                </c:pt>
                <c:pt idx="2">
                  <c:v>66.141640713897047</c:v>
                </c:pt>
                <c:pt idx="3">
                  <c:v>89.960928474796987</c:v>
                </c:pt>
                <c:pt idx="4">
                  <c:v>99.816136781493569</c:v>
                </c:pt>
              </c:numCache>
            </c:numRef>
          </c:val>
          <c:extLst>
            <c:ext xmlns:c16="http://schemas.microsoft.com/office/drawing/2014/chart" uri="{C3380CC4-5D6E-409C-BE32-E72D297353CC}">
              <c16:uniqueId val="{00000000-FBBD-4A36-85FF-DB992BB5BF85}"/>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7.1868294190994808</c:v>
                </c:pt>
                <c:pt idx="1">
                  <c:v>9.4827951653966061</c:v>
                </c:pt>
                <c:pt idx="2">
                  <c:v>6.2162180047755626</c:v>
                </c:pt>
                <c:pt idx="3">
                  <c:v>0.92085418765049087</c:v>
                </c:pt>
                <c:pt idx="4">
                  <c:v>0</c:v>
                </c:pt>
              </c:numCache>
            </c:numRef>
          </c:val>
          <c:extLst>
            <c:ext xmlns:c16="http://schemas.microsoft.com/office/drawing/2014/chart" uri="{C3380CC4-5D6E-409C-BE32-E72D297353CC}">
              <c16:uniqueId val="{00000001-FBBD-4A36-85FF-DB992BB5BF85}"/>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20.951527677688443</c:v>
                </c:pt>
                <c:pt idx="1">
                  <c:v>25.826455133589249</c:v>
                </c:pt>
                <c:pt idx="2">
                  <c:v>22.394736937622024</c:v>
                </c:pt>
                <c:pt idx="3">
                  <c:v>5.430618242010957</c:v>
                </c:pt>
                <c:pt idx="4">
                  <c:v>0.18386321850643128</c:v>
                </c:pt>
              </c:numCache>
            </c:numRef>
          </c:val>
          <c:extLst>
            <c:ext xmlns:c16="http://schemas.microsoft.com/office/drawing/2014/chart" uri="{C3380CC4-5D6E-409C-BE32-E72D297353CC}">
              <c16:uniqueId val="{00000002-FBBD-4A36-85FF-DB992BB5BF85}"/>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17.894221149979874</c:v>
                </c:pt>
                <c:pt idx="1">
                  <c:v>11.355505458099062</c:v>
                </c:pt>
                <c:pt idx="2">
                  <c:v>5.2474043437053659</c:v>
                </c:pt>
                <c:pt idx="3">
                  <c:v>3.6875990955415654</c:v>
                </c:pt>
                <c:pt idx="4">
                  <c:v>0</c:v>
                </c:pt>
              </c:numCache>
            </c:numRef>
          </c:val>
          <c:extLst>
            <c:ext xmlns:c16="http://schemas.microsoft.com/office/drawing/2014/chart" uri="{C3380CC4-5D6E-409C-BE32-E72D297353CC}">
              <c16:uniqueId val="{00000003-FBBD-4A36-85FF-DB992BB5BF85}"/>
            </c:ext>
          </c:extLst>
        </c:ser>
        <c:dLbls>
          <c:showLegendKey val="0"/>
          <c:showVal val="0"/>
          <c:showCatName val="0"/>
          <c:showSerName val="0"/>
          <c:showPercent val="0"/>
          <c:showBubbleSize val="0"/>
        </c:dLbls>
        <c:gapWidth val="50"/>
        <c:overlap val="100"/>
        <c:axId val="474233472"/>
        <c:axId val="475267456"/>
      </c:barChart>
      <c:catAx>
        <c:axId val="474233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5267456"/>
        <c:crosses val="autoZero"/>
        <c:auto val="1"/>
        <c:lblAlgn val="ctr"/>
        <c:lblOffset val="100"/>
        <c:tickLblSkip val="1"/>
        <c:tickMarkSkip val="1"/>
        <c:noMultiLvlLbl val="0"/>
      </c:catAx>
      <c:valAx>
        <c:axId val="47526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4233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DHS00!$R$124:$AD$124</c:f>
              <c:numCache>
                <c:formatCode>###0.0</c:formatCode>
                <c:ptCount val="13"/>
                <c:pt idx="0">
                  <c:v>3.7982046808514243</c:v>
                </c:pt>
                <c:pt idx="1">
                  <c:v>66.462534855412414</c:v>
                </c:pt>
                <c:pt idx="2">
                  <c:v>58.021405812904185</c:v>
                </c:pt>
                <c:pt idx="3">
                  <c:v>64.800325221496678</c:v>
                </c:pt>
                <c:pt idx="4">
                  <c:v>14.082346750618905</c:v>
                </c:pt>
                <c:pt idx="5">
                  <c:v>59.455127148507728</c:v>
                </c:pt>
                <c:pt idx="6">
                  <c:v>27.674612935214597</c:v>
                </c:pt>
                <c:pt idx="7">
                  <c:v>0.61958894154595112</c:v>
                </c:pt>
                <c:pt idx="8">
                  <c:v>16.710127289472123</c:v>
                </c:pt>
                <c:pt idx="9">
                  <c:v>9.7808699123541896</c:v>
                </c:pt>
                <c:pt idx="10">
                  <c:v>23.342304713422386</c:v>
                </c:pt>
                <c:pt idx="11">
                  <c:v>27.15487121578353</c:v>
                </c:pt>
                <c:pt idx="12">
                  <c:v>42.168902809678691</c:v>
                </c:pt>
              </c:numCache>
            </c:numRef>
          </c:val>
          <c:extLst>
            <c:ext xmlns:c16="http://schemas.microsoft.com/office/drawing/2014/chart" uri="{C3380CC4-5D6E-409C-BE32-E72D297353CC}">
              <c16:uniqueId val="{00000000-4DC1-4E6B-920D-BB9016D78C68}"/>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DHS00!$R$125:$AD$125</c:f>
              <c:numCache>
                <c:formatCode>###0.0</c:formatCode>
                <c:ptCount val="13"/>
                <c:pt idx="0">
                  <c:v>1.0512945453303126</c:v>
                </c:pt>
                <c:pt idx="1">
                  <c:v>33.10976531493607</c:v>
                </c:pt>
                <c:pt idx="2">
                  <c:v>4.4162716683519241</c:v>
                </c:pt>
                <c:pt idx="3">
                  <c:v>16.745907504662174</c:v>
                </c:pt>
                <c:pt idx="4">
                  <c:v>2.1602974527701013</c:v>
                </c:pt>
                <c:pt idx="5">
                  <c:v>17.597791690387904</c:v>
                </c:pt>
                <c:pt idx="6">
                  <c:v>6.6619817959158807</c:v>
                </c:pt>
                <c:pt idx="7">
                  <c:v>5.9557773554069479E-2</c:v>
                </c:pt>
                <c:pt idx="8">
                  <c:v>1.8677595792786372</c:v>
                </c:pt>
                <c:pt idx="9">
                  <c:v>1.3589231678536868</c:v>
                </c:pt>
                <c:pt idx="10">
                  <c:v>6.8989774418203762</c:v>
                </c:pt>
                <c:pt idx="11">
                  <c:v>5.2971844999357529</c:v>
                </c:pt>
                <c:pt idx="12">
                  <c:v>8.3059621847727936</c:v>
                </c:pt>
              </c:numCache>
            </c:numRef>
          </c:val>
          <c:extLst>
            <c:ext xmlns:c16="http://schemas.microsoft.com/office/drawing/2014/chart" uri="{C3380CC4-5D6E-409C-BE32-E72D297353CC}">
              <c16:uniqueId val="{00000001-4DC1-4E6B-920D-BB9016D78C68}"/>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DHS00!$R$126:$AD$126</c:f>
              <c:numCache>
                <c:formatCode>###0.0</c:formatCode>
                <c:ptCount val="13"/>
                <c:pt idx="0">
                  <c:v>0</c:v>
                </c:pt>
                <c:pt idx="1">
                  <c:v>0</c:v>
                </c:pt>
                <c:pt idx="2">
                  <c:v>13.966379007975846</c:v>
                </c:pt>
                <c:pt idx="3">
                  <c:v>9.796737716147419</c:v>
                </c:pt>
                <c:pt idx="4">
                  <c:v>10.94128116936416</c:v>
                </c:pt>
                <c:pt idx="5">
                  <c:v>7.8900880970844014</c:v>
                </c:pt>
                <c:pt idx="6">
                  <c:v>3.1575531404633352</c:v>
                </c:pt>
                <c:pt idx="7">
                  <c:v>6.6214496555315066</c:v>
                </c:pt>
                <c:pt idx="8">
                  <c:v>1.1178212842307573</c:v>
                </c:pt>
                <c:pt idx="9">
                  <c:v>4.7663101147254281</c:v>
                </c:pt>
                <c:pt idx="10">
                  <c:v>15.358671949948217</c:v>
                </c:pt>
                <c:pt idx="11">
                  <c:v>4.3740252131780437</c:v>
                </c:pt>
                <c:pt idx="12">
                  <c:v>1.8174589256511524</c:v>
                </c:pt>
              </c:numCache>
            </c:numRef>
          </c:val>
          <c:extLst>
            <c:ext xmlns:c16="http://schemas.microsoft.com/office/drawing/2014/chart" uri="{C3380CC4-5D6E-409C-BE32-E72D297353CC}">
              <c16:uniqueId val="{00000002-4DC1-4E6B-920D-BB9016D78C68}"/>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DHS00!$R$127:$AD$127</c:f>
              <c:numCache>
                <c:formatCode>###0.0</c:formatCode>
                <c:ptCount val="13"/>
                <c:pt idx="0">
                  <c:v>95.150500773818294</c:v>
                </c:pt>
                <c:pt idx="1">
                  <c:v>0.42769982965160036</c:v>
                </c:pt>
                <c:pt idx="2">
                  <c:v>23.595943510768048</c:v>
                </c:pt>
                <c:pt idx="3">
                  <c:v>8.6570295576937344</c:v>
                </c:pt>
                <c:pt idx="4">
                  <c:v>72.816074627246834</c:v>
                </c:pt>
                <c:pt idx="5">
                  <c:v>15.056993064019961</c:v>
                </c:pt>
                <c:pt idx="6">
                  <c:v>62.505852128406183</c:v>
                </c:pt>
                <c:pt idx="7">
                  <c:v>92.699403629368476</c:v>
                </c:pt>
                <c:pt idx="8">
                  <c:v>80.304291847018476</c:v>
                </c:pt>
                <c:pt idx="9">
                  <c:v>84.093896805066692</c:v>
                </c:pt>
                <c:pt idx="10">
                  <c:v>54.400045894809011</c:v>
                </c:pt>
                <c:pt idx="11">
                  <c:v>63.173919071102667</c:v>
                </c:pt>
                <c:pt idx="12">
                  <c:v>47.707676079897361</c:v>
                </c:pt>
              </c:numCache>
            </c:numRef>
          </c:val>
          <c:extLst>
            <c:ext xmlns:c16="http://schemas.microsoft.com/office/drawing/2014/chart" uri="{C3380CC4-5D6E-409C-BE32-E72D297353CC}">
              <c16:uniqueId val="{00000003-4DC1-4E6B-920D-BB9016D78C68}"/>
            </c:ext>
          </c:extLst>
        </c:ser>
        <c:dLbls>
          <c:showLegendKey val="0"/>
          <c:showVal val="0"/>
          <c:showCatName val="0"/>
          <c:showSerName val="0"/>
          <c:showPercent val="0"/>
          <c:showBubbleSize val="0"/>
        </c:dLbls>
        <c:gapWidth val="50"/>
        <c:overlap val="100"/>
        <c:axId val="485629952"/>
        <c:axId val="485633024"/>
      </c:barChart>
      <c:catAx>
        <c:axId val="485629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5633024"/>
        <c:crosses val="autoZero"/>
        <c:auto val="1"/>
        <c:lblAlgn val="ctr"/>
        <c:lblOffset val="100"/>
        <c:tickLblSkip val="1"/>
        <c:tickMarkSkip val="1"/>
        <c:noMultiLvlLbl val="0"/>
      </c:catAx>
      <c:valAx>
        <c:axId val="485633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5629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8C5-4FB0-B596-1073414668C0}"/>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8C5-4FB0-B596-1073414668C0}"/>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8C5-4FB0-B596-1073414668C0}"/>
            </c:ext>
          </c:extLst>
        </c:ser>
        <c:dLbls>
          <c:showLegendKey val="0"/>
          <c:showVal val="0"/>
          <c:showCatName val="0"/>
          <c:showSerName val="0"/>
          <c:showPercent val="0"/>
          <c:showBubbleSize val="0"/>
        </c:dLbls>
        <c:gapWidth val="50"/>
        <c:overlap val="100"/>
        <c:axId val="501363840"/>
        <c:axId val="501555968"/>
      </c:barChart>
      <c:catAx>
        <c:axId val="50136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1555968"/>
        <c:crosses val="autoZero"/>
        <c:auto val="1"/>
        <c:lblAlgn val="ctr"/>
        <c:lblOffset val="100"/>
        <c:tickLblSkip val="1"/>
        <c:tickMarkSkip val="1"/>
        <c:noMultiLvlLbl val="0"/>
      </c:catAx>
      <c:valAx>
        <c:axId val="50155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136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DHS00!$R$222:$AD$222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FDDC-486D-889E-9E08CFE2D87D}"/>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DHS00!$R$223:$AD$223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FDDC-486D-889E-9E08CFE2D87D}"/>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DHS00!$R$224:$AD$224</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FDDC-486D-889E-9E08CFE2D87D}"/>
            </c:ext>
          </c:extLst>
        </c:ser>
        <c:dLbls>
          <c:showLegendKey val="0"/>
          <c:showVal val="0"/>
          <c:showCatName val="0"/>
          <c:showSerName val="0"/>
          <c:showPercent val="0"/>
          <c:showBubbleSize val="0"/>
        </c:dLbls>
        <c:gapWidth val="50"/>
        <c:overlap val="100"/>
        <c:axId val="502444800"/>
        <c:axId val="502530432"/>
      </c:barChart>
      <c:catAx>
        <c:axId val="50244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2530432"/>
        <c:crosses val="autoZero"/>
        <c:auto val="1"/>
        <c:lblAlgn val="ctr"/>
        <c:lblOffset val="100"/>
        <c:tickLblSkip val="1"/>
        <c:tickMarkSkip val="1"/>
        <c:noMultiLvlLbl val="0"/>
      </c:catAx>
      <c:valAx>
        <c:axId val="50253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2444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4B3-4D2D-9385-A4DA1F74912D}"/>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4B3-4D2D-9385-A4DA1F74912D}"/>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4B3-4D2D-9385-A4DA1F74912D}"/>
            </c:ext>
          </c:extLst>
        </c:ser>
        <c:dLbls>
          <c:showLegendKey val="0"/>
          <c:showVal val="0"/>
          <c:showCatName val="0"/>
          <c:showSerName val="0"/>
          <c:showPercent val="0"/>
          <c:showBubbleSize val="0"/>
        </c:dLbls>
        <c:gapWidth val="50"/>
        <c:overlap val="100"/>
        <c:axId val="502636544"/>
        <c:axId val="502763520"/>
      </c:barChart>
      <c:catAx>
        <c:axId val="50263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2763520"/>
        <c:crosses val="autoZero"/>
        <c:auto val="1"/>
        <c:lblAlgn val="ctr"/>
        <c:lblOffset val="100"/>
        <c:tickLblSkip val="1"/>
        <c:tickMarkSkip val="1"/>
        <c:noMultiLvlLbl val="0"/>
      </c:catAx>
      <c:valAx>
        <c:axId val="50276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263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91.755468303754967</c:v>
                </c:pt>
                <c:pt idx="1">
                  <c:v>97.25912534855334</c:v>
                </c:pt>
                <c:pt idx="2">
                  <c:v>99.798797060196449</c:v>
                </c:pt>
                <c:pt idx="3">
                  <c:v>100</c:v>
                </c:pt>
                <c:pt idx="4">
                  <c:v>100</c:v>
                </c:pt>
              </c:numCache>
            </c:numRef>
          </c:val>
          <c:extLst>
            <c:ext xmlns:c16="http://schemas.microsoft.com/office/drawing/2014/chart" uri="{C3380CC4-5D6E-409C-BE32-E72D297353CC}">
              <c16:uniqueId val="{00000000-6A1B-4D82-9D8C-C0796FC794D4}"/>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1.2517659848636213</c:v>
                </c:pt>
                <c:pt idx="1">
                  <c:v>0.47434023600677405</c:v>
                </c:pt>
                <c:pt idx="2">
                  <c:v>0</c:v>
                </c:pt>
                <c:pt idx="3">
                  <c:v>0</c:v>
                </c:pt>
                <c:pt idx="4">
                  <c:v>0</c:v>
                </c:pt>
              </c:numCache>
            </c:numRef>
          </c:val>
          <c:extLst>
            <c:ext xmlns:c16="http://schemas.microsoft.com/office/drawing/2014/chart" uri="{C3380CC4-5D6E-409C-BE32-E72D297353CC}">
              <c16:uniqueId val="{00000001-6A1B-4D82-9D8C-C0796FC794D4}"/>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6.9927657113814119</c:v>
                </c:pt>
                <c:pt idx="1">
                  <c:v>2.2665344154398861</c:v>
                </c:pt>
                <c:pt idx="2">
                  <c:v>0.20120293980355086</c:v>
                </c:pt>
                <c:pt idx="3">
                  <c:v>0</c:v>
                </c:pt>
                <c:pt idx="4">
                  <c:v>0</c:v>
                </c:pt>
              </c:numCache>
            </c:numRef>
          </c:val>
          <c:extLst>
            <c:ext xmlns:c16="http://schemas.microsoft.com/office/drawing/2014/chart" uri="{C3380CC4-5D6E-409C-BE32-E72D297353CC}">
              <c16:uniqueId val="{00000002-6A1B-4D82-9D8C-C0796FC794D4}"/>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A1B-4D82-9D8C-C0796FC794D4}"/>
            </c:ext>
          </c:extLst>
        </c:ser>
        <c:dLbls>
          <c:showLegendKey val="0"/>
          <c:showVal val="0"/>
          <c:showCatName val="0"/>
          <c:showSerName val="0"/>
          <c:showPercent val="0"/>
          <c:showBubbleSize val="0"/>
        </c:dLbls>
        <c:gapWidth val="50"/>
        <c:overlap val="100"/>
        <c:axId val="505174656"/>
        <c:axId val="505198464"/>
      </c:barChart>
      <c:catAx>
        <c:axId val="505174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5198464"/>
        <c:crosses val="autoZero"/>
        <c:auto val="1"/>
        <c:lblAlgn val="ctr"/>
        <c:lblOffset val="100"/>
        <c:tickLblSkip val="1"/>
        <c:tickMarkSkip val="1"/>
        <c:noMultiLvlLbl val="0"/>
      </c:catAx>
      <c:valAx>
        <c:axId val="50519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5174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16.61995538445105</c:v>
                </c:pt>
                <c:pt idx="1">
                  <c:v>42.778284260636028</c:v>
                </c:pt>
                <c:pt idx="2">
                  <c:v>74.713647211677667</c:v>
                </c:pt>
                <c:pt idx="3">
                  <c:v>86.430918042043686</c:v>
                </c:pt>
                <c:pt idx="4">
                  <c:v>94.627990224947595</c:v>
                </c:pt>
              </c:numCache>
            </c:numRef>
          </c:val>
          <c:extLst>
            <c:ext xmlns:c16="http://schemas.microsoft.com/office/drawing/2014/chart" uri="{C3380CC4-5D6E-409C-BE32-E72D297353CC}">
              <c16:uniqueId val="{00000000-0C90-4799-B7F1-0D5283AA4F8C}"/>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20.469117665679764</c:v>
                </c:pt>
                <c:pt idx="1">
                  <c:v>32.040275441622157</c:v>
                </c:pt>
                <c:pt idx="2">
                  <c:v>23.244880497703381</c:v>
                </c:pt>
                <c:pt idx="3">
                  <c:v>13.248780334980061</c:v>
                </c:pt>
                <c:pt idx="4">
                  <c:v>5.3720097750523488</c:v>
                </c:pt>
              </c:numCache>
            </c:numRef>
          </c:val>
          <c:extLst>
            <c:ext xmlns:c16="http://schemas.microsoft.com/office/drawing/2014/chart" uri="{C3380CC4-5D6E-409C-BE32-E72D297353CC}">
              <c16:uniqueId val="{00000001-0C90-4799-B7F1-0D5283AA4F8C}"/>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22.169288399534935</c:v>
                </c:pt>
                <c:pt idx="1">
                  <c:v>10.481205707505012</c:v>
                </c:pt>
                <c:pt idx="2">
                  <c:v>1.2662353904843116</c:v>
                </c:pt>
                <c:pt idx="3">
                  <c:v>0.32030162297624543</c:v>
                </c:pt>
                <c:pt idx="4">
                  <c:v>0</c:v>
                </c:pt>
              </c:numCache>
            </c:numRef>
          </c:val>
          <c:extLst>
            <c:ext xmlns:c16="http://schemas.microsoft.com/office/drawing/2014/chart" uri="{C3380CC4-5D6E-409C-BE32-E72D297353CC}">
              <c16:uniqueId val="{00000002-0C90-4799-B7F1-0D5283AA4F8C}"/>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40.741638550334244</c:v>
                </c:pt>
                <c:pt idx="1">
                  <c:v>14.700234590236802</c:v>
                </c:pt>
                <c:pt idx="2">
                  <c:v>0.7752369001346372</c:v>
                </c:pt>
                <c:pt idx="3">
                  <c:v>0</c:v>
                </c:pt>
                <c:pt idx="4">
                  <c:v>0</c:v>
                </c:pt>
              </c:numCache>
            </c:numRef>
          </c:val>
          <c:extLst>
            <c:ext xmlns:c16="http://schemas.microsoft.com/office/drawing/2014/chart" uri="{C3380CC4-5D6E-409C-BE32-E72D297353CC}">
              <c16:uniqueId val="{00000003-0C90-4799-B7F1-0D5283AA4F8C}"/>
            </c:ext>
          </c:extLst>
        </c:ser>
        <c:dLbls>
          <c:showLegendKey val="0"/>
          <c:showVal val="0"/>
          <c:showCatName val="0"/>
          <c:showSerName val="0"/>
          <c:showPercent val="0"/>
          <c:showBubbleSize val="0"/>
        </c:dLbls>
        <c:gapWidth val="50"/>
        <c:overlap val="100"/>
        <c:axId val="506223616"/>
        <c:axId val="508424192"/>
      </c:barChart>
      <c:catAx>
        <c:axId val="506223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8424192"/>
        <c:crosses val="autoZero"/>
        <c:auto val="1"/>
        <c:lblAlgn val="ctr"/>
        <c:lblOffset val="100"/>
        <c:tickLblSkip val="1"/>
        <c:tickMarkSkip val="1"/>
        <c:noMultiLvlLbl val="0"/>
      </c:catAx>
      <c:valAx>
        <c:axId val="50842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6223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290-4B28-A869-4880D033D3BA}"/>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290-4B28-A869-4880D033D3BA}"/>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290-4B28-A869-4880D033D3BA}"/>
            </c:ext>
          </c:extLst>
        </c:ser>
        <c:dLbls>
          <c:showLegendKey val="0"/>
          <c:showVal val="0"/>
          <c:showCatName val="0"/>
          <c:showSerName val="0"/>
          <c:showPercent val="0"/>
          <c:showBubbleSize val="0"/>
        </c:dLbls>
        <c:gapWidth val="50"/>
        <c:overlap val="100"/>
        <c:axId val="510777600"/>
        <c:axId val="511397888"/>
      </c:barChart>
      <c:catAx>
        <c:axId val="510777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1397888"/>
        <c:crosses val="autoZero"/>
        <c:auto val="1"/>
        <c:lblAlgn val="ctr"/>
        <c:lblOffset val="100"/>
        <c:tickLblSkip val="1"/>
        <c:tickMarkSkip val="1"/>
        <c:noMultiLvlLbl val="0"/>
      </c:catAx>
      <c:valAx>
        <c:axId val="511397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10777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1.2743030880185575</c:v>
                </c:pt>
                <c:pt idx="1">
                  <c:v>4.1890255923711575</c:v>
                </c:pt>
                <c:pt idx="2">
                  <c:v>11.744957868845338</c:v>
                </c:pt>
                <c:pt idx="3">
                  <c:v>42.197244897683838</c:v>
                </c:pt>
                <c:pt idx="4">
                  <c:v>88.25419075204826</c:v>
                </c:pt>
              </c:numCache>
            </c:numRef>
          </c:val>
          <c:extLst>
            <c:ext xmlns:c16="http://schemas.microsoft.com/office/drawing/2014/chart" uri="{C3380CC4-5D6E-409C-BE32-E72D297353CC}">
              <c16:uniqueId val="{00000000-8D4A-44B9-8EBC-571D5DE577DD}"/>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0.65733369596707047</c:v>
                </c:pt>
                <c:pt idx="1">
                  <c:v>0.85363399658831329</c:v>
                </c:pt>
                <c:pt idx="2">
                  <c:v>6.9229431029390449</c:v>
                </c:pt>
                <c:pt idx="3">
                  <c:v>17.448744690874275</c:v>
                </c:pt>
                <c:pt idx="4">
                  <c:v>10.275564221265572</c:v>
                </c:pt>
              </c:numCache>
            </c:numRef>
          </c:val>
          <c:extLst>
            <c:ext xmlns:c16="http://schemas.microsoft.com/office/drawing/2014/chart" uri="{C3380CC4-5D6E-409C-BE32-E72D297353CC}">
              <c16:uniqueId val="{00000001-8D4A-44B9-8EBC-571D5DE577DD}"/>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3.0753459295987113</c:v>
                </c:pt>
                <c:pt idx="1">
                  <c:v>6.4314226570273405</c:v>
                </c:pt>
                <c:pt idx="2">
                  <c:v>10.161409833560072</c:v>
                </c:pt>
                <c:pt idx="3">
                  <c:v>12.320130186312454</c:v>
                </c:pt>
                <c:pt idx="4">
                  <c:v>1.0650459946053132</c:v>
                </c:pt>
              </c:numCache>
            </c:numRef>
          </c:val>
          <c:extLst>
            <c:ext xmlns:c16="http://schemas.microsoft.com/office/drawing/2014/chart" uri="{C3380CC4-5D6E-409C-BE32-E72D297353CC}">
              <c16:uniqueId val="{00000002-8D4A-44B9-8EBC-571D5DE577DD}"/>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94.993017286415665</c:v>
                </c:pt>
                <c:pt idx="1">
                  <c:v>88.525917754013193</c:v>
                </c:pt>
                <c:pt idx="2">
                  <c:v>71.170689194655537</c:v>
                </c:pt>
                <c:pt idx="3">
                  <c:v>28.033880225129433</c:v>
                </c:pt>
                <c:pt idx="4">
                  <c:v>0.40519903208085351</c:v>
                </c:pt>
              </c:numCache>
            </c:numRef>
          </c:val>
          <c:extLst>
            <c:ext xmlns:c16="http://schemas.microsoft.com/office/drawing/2014/chart" uri="{C3380CC4-5D6E-409C-BE32-E72D297353CC}">
              <c16:uniqueId val="{00000003-8D4A-44B9-8EBC-571D5DE577DD}"/>
            </c:ext>
          </c:extLst>
        </c:ser>
        <c:dLbls>
          <c:showLegendKey val="0"/>
          <c:showVal val="0"/>
          <c:showCatName val="0"/>
          <c:showSerName val="0"/>
          <c:showPercent val="0"/>
          <c:showBubbleSize val="0"/>
        </c:dLbls>
        <c:gapWidth val="50"/>
        <c:overlap val="100"/>
        <c:axId val="499378048"/>
        <c:axId val="499799552"/>
      </c:barChart>
      <c:catAx>
        <c:axId val="49937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99799552"/>
        <c:crosses val="autoZero"/>
        <c:auto val="1"/>
        <c:lblAlgn val="ctr"/>
        <c:lblOffset val="100"/>
        <c:tickLblSkip val="1"/>
        <c:tickMarkSkip val="1"/>
        <c:noMultiLvlLbl val="0"/>
      </c:catAx>
      <c:valAx>
        <c:axId val="499799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99378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0.60391678968313223</c:v>
                </c:pt>
                <c:pt idx="1">
                  <c:v>2.2079904501971335</c:v>
                </c:pt>
                <c:pt idx="2">
                  <c:v>5.3253800064929031</c:v>
                </c:pt>
                <c:pt idx="3">
                  <c:v>10.239301399700263</c:v>
                </c:pt>
                <c:pt idx="4">
                  <c:v>42.986326743679548</c:v>
                </c:pt>
              </c:numCache>
            </c:numRef>
          </c:val>
          <c:extLst>
            <c:ext xmlns:c16="http://schemas.microsoft.com/office/drawing/2014/chart" uri="{C3380CC4-5D6E-409C-BE32-E72D297353CC}">
              <c16:uniqueId val="{00000000-07F4-4855-A130-18BAFD594EAE}"/>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0.26459897698554352</c:v>
                </c:pt>
                <c:pt idx="1">
                  <c:v>0.56921787371411925</c:v>
                </c:pt>
                <c:pt idx="2">
                  <c:v>0.7846295920770332</c:v>
                </c:pt>
                <c:pt idx="3">
                  <c:v>2.3399737612006239</c:v>
                </c:pt>
                <c:pt idx="4">
                  <c:v>6.6165956710381906</c:v>
                </c:pt>
              </c:numCache>
            </c:numRef>
          </c:val>
          <c:extLst>
            <c:ext xmlns:c16="http://schemas.microsoft.com/office/drawing/2014/chart" uri="{C3380CC4-5D6E-409C-BE32-E72D297353CC}">
              <c16:uniqueId val="{00000001-07F4-4855-A130-18BAFD594EAE}"/>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1.643084656841495</c:v>
                </c:pt>
                <c:pt idx="1">
                  <c:v>3.0614558239196725</c:v>
                </c:pt>
                <c:pt idx="2">
                  <c:v>6.3967711171230945</c:v>
                </c:pt>
                <c:pt idx="3">
                  <c:v>8.4683544563287256</c:v>
                </c:pt>
                <c:pt idx="4">
                  <c:v>12.454441384671071</c:v>
                </c:pt>
              </c:numCache>
            </c:numRef>
          </c:val>
          <c:extLst>
            <c:ext xmlns:c16="http://schemas.microsoft.com/office/drawing/2014/chart" uri="{C3380CC4-5D6E-409C-BE32-E72D297353CC}">
              <c16:uniqueId val="{00000002-07F4-4855-A130-18BAFD594EAE}"/>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97.488399576489826</c:v>
                </c:pt>
                <c:pt idx="1">
                  <c:v>94.161335852169074</c:v>
                </c:pt>
                <c:pt idx="2">
                  <c:v>87.493219284306974</c:v>
                </c:pt>
                <c:pt idx="3">
                  <c:v>78.952370382770383</c:v>
                </c:pt>
                <c:pt idx="4">
                  <c:v>37.942636200611183</c:v>
                </c:pt>
              </c:numCache>
            </c:numRef>
          </c:val>
          <c:extLst>
            <c:ext xmlns:c16="http://schemas.microsoft.com/office/drawing/2014/chart" uri="{C3380CC4-5D6E-409C-BE32-E72D297353CC}">
              <c16:uniqueId val="{00000003-07F4-4855-A130-18BAFD594EAE}"/>
            </c:ext>
          </c:extLst>
        </c:ser>
        <c:dLbls>
          <c:showLegendKey val="0"/>
          <c:showVal val="0"/>
          <c:showCatName val="0"/>
          <c:showSerName val="0"/>
          <c:showPercent val="0"/>
          <c:showBubbleSize val="0"/>
        </c:dLbls>
        <c:gapWidth val="50"/>
        <c:overlap val="100"/>
        <c:axId val="478860032"/>
        <c:axId val="478861568"/>
      </c:barChart>
      <c:catAx>
        <c:axId val="478860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8861568"/>
        <c:crosses val="autoZero"/>
        <c:auto val="1"/>
        <c:lblAlgn val="ctr"/>
        <c:lblOffset val="100"/>
        <c:tickLblSkip val="1"/>
        <c:tickMarkSkip val="1"/>
        <c:noMultiLvlLbl val="0"/>
      </c:catAx>
      <c:valAx>
        <c:axId val="478861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8860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56.976831621828609</c:v>
                </c:pt>
                <c:pt idx="1">
                  <c:v>64.232146034460897</c:v>
                </c:pt>
                <c:pt idx="2">
                  <c:v>62.202436476228534</c:v>
                </c:pt>
                <c:pt idx="3">
                  <c:v>71.451282884024508</c:v>
                </c:pt>
                <c:pt idx="4">
                  <c:v>90.181202476924312</c:v>
                </c:pt>
              </c:numCache>
            </c:numRef>
          </c:val>
          <c:extLst>
            <c:ext xmlns:c16="http://schemas.microsoft.com/office/drawing/2014/chart" uri="{C3380CC4-5D6E-409C-BE32-E72D297353CC}">
              <c16:uniqueId val="{00000000-8472-4BC2-B68A-8224DFAD7FA6}"/>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13.364935812527698</c:v>
                </c:pt>
                <c:pt idx="1">
                  <c:v>13.342909562714102</c:v>
                </c:pt>
                <c:pt idx="2">
                  <c:v>14.496005541315897</c:v>
                </c:pt>
                <c:pt idx="3">
                  <c:v>12.510271621292189</c:v>
                </c:pt>
                <c:pt idx="4">
                  <c:v>4.447551433804243</c:v>
                </c:pt>
              </c:numCache>
            </c:numRef>
          </c:val>
          <c:extLst>
            <c:ext xmlns:c16="http://schemas.microsoft.com/office/drawing/2014/chart" uri="{C3380CC4-5D6E-409C-BE32-E72D297353CC}">
              <c16:uniqueId val="{00000001-8472-4BC2-B68A-8224DFAD7FA6}"/>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11.967283148370839</c:v>
                </c:pt>
                <c:pt idx="1">
                  <c:v>7.1323977292213474</c:v>
                </c:pt>
                <c:pt idx="2">
                  <c:v>8.8194853103035591</c:v>
                </c:pt>
                <c:pt idx="3">
                  <c:v>6.2240162760913069</c:v>
                </c:pt>
                <c:pt idx="4">
                  <c:v>1.9876147127253607</c:v>
                </c:pt>
              </c:numCache>
            </c:numRef>
          </c:val>
          <c:extLst>
            <c:ext xmlns:c16="http://schemas.microsoft.com/office/drawing/2014/chart" uri="{C3380CC4-5D6E-409C-BE32-E72D297353CC}">
              <c16:uniqueId val="{00000002-8472-4BC2-B68A-8224DFAD7FA6}"/>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17.690949417272854</c:v>
                </c:pt>
                <c:pt idx="1">
                  <c:v>15.292546673603654</c:v>
                </c:pt>
                <c:pt idx="2">
                  <c:v>14.482072672152011</c:v>
                </c:pt>
                <c:pt idx="3">
                  <c:v>9.8144292185919948</c:v>
                </c:pt>
                <c:pt idx="4">
                  <c:v>3.3836313765460839</c:v>
                </c:pt>
              </c:numCache>
            </c:numRef>
          </c:val>
          <c:extLst>
            <c:ext xmlns:c16="http://schemas.microsoft.com/office/drawing/2014/chart" uri="{C3380CC4-5D6E-409C-BE32-E72D297353CC}">
              <c16:uniqueId val="{00000003-8472-4BC2-B68A-8224DFAD7FA6}"/>
            </c:ext>
          </c:extLst>
        </c:ser>
        <c:dLbls>
          <c:showLegendKey val="0"/>
          <c:showVal val="0"/>
          <c:showCatName val="0"/>
          <c:showSerName val="0"/>
          <c:showPercent val="0"/>
          <c:showBubbleSize val="0"/>
        </c:dLbls>
        <c:gapWidth val="50"/>
        <c:overlap val="100"/>
        <c:axId val="338491648"/>
        <c:axId val="338497920"/>
      </c:barChart>
      <c:catAx>
        <c:axId val="33849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97920"/>
        <c:crosses val="autoZero"/>
        <c:auto val="1"/>
        <c:lblAlgn val="ctr"/>
        <c:lblOffset val="100"/>
        <c:tickLblSkip val="1"/>
        <c:tickMarkSkip val="1"/>
        <c:noMultiLvlLbl val="0"/>
      </c:catAx>
      <c:valAx>
        <c:axId val="33849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9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'DHS07'!$R$18:$AD$18</c:f>
              <c:numCache>
                <c:formatCode>###0.0</c:formatCode>
                <c:ptCount val="13"/>
                <c:pt idx="0">
                  <c:v>79.313869013258113</c:v>
                </c:pt>
                <c:pt idx="1">
                  <c:v>94.376166831703728</c:v>
                </c:pt>
                <c:pt idx="2">
                  <c:v>97.56040672084977</c:v>
                </c:pt>
                <c:pt idx="3">
                  <c:v>95.956011167179</c:v>
                </c:pt>
                <c:pt idx="4">
                  <c:v>63.673885489447713</c:v>
                </c:pt>
                <c:pt idx="5">
                  <c:v>97.46918036176757</c:v>
                </c:pt>
                <c:pt idx="6">
                  <c:v>63.47047499445236</c:v>
                </c:pt>
                <c:pt idx="7">
                  <c:v>75.537964671701516</c:v>
                </c:pt>
                <c:pt idx="8">
                  <c:v>88.851701606443854</c:v>
                </c:pt>
                <c:pt idx="9">
                  <c:v>52.326418595149477</c:v>
                </c:pt>
                <c:pt idx="10">
                  <c:v>86.382313038489286</c:v>
                </c:pt>
                <c:pt idx="11">
                  <c:v>70.662593909069173</c:v>
                </c:pt>
                <c:pt idx="12">
                  <c:v>94.230290809868691</c:v>
                </c:pt>
              </c:numCache>
            </c:numRef>
          </c:val>
          <c:extLst>
            <c:ext xmlns:c16="http://schemas.microsoft.com/office/drawing/2014/chart" uri="{C3380CC4-5D6E-409C-BE32-E72D297353CC}">
              <c16:uniqueId val="{00000000-4733-496A-97E3-F1FBC3A97D0C}"/>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'DHS07'!$R$19:$AD$19</c:f>
              <c:numCache>
                <c:formatCode>###0.0</c:formatCode>
                <c:ptCount val="13"/>
                <c:pt idx="0">
                  <c:v>7.9401122994570823</c:v>
                </c:pt>
                <c:pt idx="1">
                  <c:v>1.5345718184016865</c:v>
                </c:pt>
                <c:pt idx="2">
                  <c:v>0.9854586537459572</c:v>
                </c:pt>
                <c:pt idx="3">
                  <c:v>0.67642706764375926</c:v>
                </c:pt>
                <c:pt idx="4">
                  <c:v>8.2740077189677823</c:v>
                </c:pt>
                <c:pt idx="5">
                  <c:v>0.29328740329518832</c:v>
                </c:pt>
                <c:pt idx="6">
                  <c:v>10.677276167291051</c:v>
                </c:pt>
                <c:pt idx="7">
                  <c:v>11.487340249613593</c:v>
                </c:pt>
                <c:pt idx="8">
                  <c:v>8.1479726363987819</c:v>
                </c:pt>
                <c:pt idx="9">
                  <c:v>10.641594154729557</c:v>
                </c:pt>
                <c:pt idx="10">
                  <c:v>10.242198190245933</c:v>
                </c:pt>
                <c:pt idx="11">
                  <c:v>15.197179978013661</c:v>
                </c:pt>
                <c:pt idx="12">
                  <c:v>3.9262621170778624</c:v>
                </c:pt>
              </c:numCache>
            </c:numRef>
          </c:val>
          <c:extLst>
            <c:ext xmlns:c16="http://schemas.microsoft.com/office/drawing/2014/chart" uri="{C3380CC4-5D6E-409C-BE32-E72D297353CC}">
              <c16:uniqueId val="{00000001-4733-496A-97E3-F1FBC3A97D0C}"/>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'DHS07'!$R$20:$AD$20</c:f>
              <c:numCache>
                <c:formatCode>###0.0</c:formatCode>
                <c:ptCount val="13"/>
                <c:pt idx="0">
                  <c:v>4.7863975715390792</c:v>
                </c:pt>
                <c:pt idx="1">
                  <c:v>2.4495238984884784</c:v>
                </c:pt>
                <c:pt idx="2">
                  <c:v>0.81544162694290845</c:v>
                </c:pt>
                <c:pt idx="3">
                  <c:v>0.8972277943044471</c:v>
                </c:pt>
                <c:pt idx="4">
                  <c:v>5.8906954896424395</c:v>
                </c:pt>
                <c:pt idx="5">
                  <c:v>2.2199569803173325</c:v>
                </c:pt>
                <c:pt idx="6">
                  <c:v>21.436401390446967</c:v>
                </c:pt>
                <c:pt idx="7">
                  <c:v>5.7426648277909829</c:v>
                </c:pt>
                <c:pt idx="8">
                  <c:v>2.5347348701928931</c:v>
                </c:pt>
                <c:pt idx="9">
                  <c:v>7.2879227888385856</c:v>
                </c:pt>
                <c:pt idx="10">
                  <c:v>2.159982829976526</c:v>
                </c:pt>
                <c:pt idx="11">
                  <c:v>13.262101606395001</c:v>
                </c:pt>
                <c:pt idx="12">
                  <c:v>1.8434470730534462</c:v>
                </c:pt>
              </c:numCache>
            </c:numRef>
          </c:val>
          <c:extLst>
            <c:ext xmlns:c16="http://schemas.microsoft.com/office/drawing/2014/chart" uri="{C3380CC4-5D6E-409C-BE32-E72D297353CC}">
              <c16:uniqueId val="{00000002-4733-496A-97E3-F1FBC3A97D0C}"/>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'DHS07'!$R$21:$AD$21</c:f>
              <c:numCache>
                <c:formatCode>###0.0</c:formatCode>
                <c:ptCount val="13"/>
                <c:pt idx="0">
                  <c:v>7.9596211157457253</c:v>
                </c:pt>
                <c:pt idx="1">
                  <c:v>1.6397374514061072</c:v>
                </c:pt>
                <c:pt idx="2">
                  <c:v>0.63869299846136462</c:v>
                </c:pt>
                <c:pt idx="3">
                  <c:v>2.4703339708727938</c:v>
                </c:pt>
                <c:pt idx="4">
                  <c:v>22.161411301942067</c:v>
                </c:pt>
                <c:pt idx="5">
                  <c:v>1.7575254619908928E-2</c:v>
                </c:pt>
                <c:pt idx="6">
                  <c:v>4.4158474478096226</c:v>
                </c:pt>
                <c:pt idx="7">
                  <c:v>7.2320302508939074</c:v>
                </c:pt>
                <c:pt idx="8">
                  <c:v>0.46559088696447148</c:v>
                </c:pt>
                <c:pt idx="9">
                  <c:v>29.744064461282377</c:v>
                </c:pt>
                <c:pt idx="10">
                  <c:v>1.2155059412882545</c:v>
                </c:pt>
                <c:pt idx="11">
                  <c:v>0.87812450652216512</c:v>
                </c:pt>
                <c:pt idx="12">
                  <c:v>0</c:v>
                </c:pt>
              </c:numCache>
            </c:numRef>
          </c:val>
          <c:extLst>
            <c:ext xmlns:c16="http://schemas.microsoft.com/office/drawing/2014/chart" uri="{C3380CC4-5D6E-409C-BE32-E72D297353CC}">
              <c16:uniqueId val="{00000003-4733-496A-97E3-F1FBC3A97D0C}"/>
            </c:ext>
          </c:extLst>
        </c:ser>
        <c:dLbls>
          <c:showLegendKey val="0"/>
          <c:showVal val="0"/>
          <c:showCatName val="0"/>
          <c:showSerName val="0"/>
          <c:showPercent val="0"/>
          <c:showBubbleSize val="0"/>
        </c:dLbls>
        <c:gapWidth val="50"/>
        <c:overlap val="100"/>
        <c:axId val="340156416"/>
        <c:axId val="340157952"/>
      </c:barChart>
      <c:catAx>
        <c:axId val="340156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57952"/>
        <c:crosses val="autoZero"/>
        <c:auto val="1"/>
        <c:lblAlgn val="ctr"/>
        <c:lblOffset val="100"/>
        <c:tickLblSkip val="1"/>
        <c:tickMarkSkip val="1"/>
        <c:noMultiLvlLbl val="0"/>
      </c:catAx>
      <c:valAx>
        <c:axId val="340157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56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60.353781178062043</c:v>
                </c:pt>
                <c:pt idx="1">
                  <c:v>65.63589182514275</c:v>
                </c:pt>
                <c:pt idx="2">
                  <c:v>81.651360998176898</c:v>
                </c:pt>
                <c:pt idx="3">
                  <c:v>95.857287315519628</c:v>
                </c:pt>
                <c:pt idx="4">
                  <c:v>99.252034619202604</c:v>
                </c:pt>
              </c:numCache>
            </c:numRef>
          </c:val>
          <c:extLst>
            <c:ext xmlns:c16="http://schemas.microsoft.com/office/drawing/2014/chart" uri="{C3380CC4-5D6E-409C-BE32-E72D297353CC}">
              <c16:uniqueId val="{00000000-9D5F-4E2C-BF8C-2BA50C58B461}"/>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13.06931027943436</c:v>
                </c:pt>
                <c:pt idx="1">
                  <c:v>13.253401233923057</c:v>
                </c:pt>
                <c:pt idx="2">
                  <c:v>7.9769167166166248</c:v>
                </c:pt>
                <c:pt idx="3">
                  <c:v>0.77304263964128739</c:v>
                </c:pt>
                <c:pt idx="4">
                  <c:v>9.935138600520782E-2</c:v>
                </c:pt>
              </c:numCache>
            </c:numRef>
          </c:val>
          <c:extLst>
            <c:ext xmlns:c16="http://schemas.microsoft.com/office/drawing/2014/chart" uri="{C3380CC4-5D6E-409C-BE32-E72D297353CC}">
              <c16:uniqueId val="{00000001-9D5F-4E2C-BF8C-2BA50C58B461}"/>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10.397045028621271</c:v>
                </c:pt>
                <c:pt idx="1">
                  <c:v>7.3349546908959873</c:v>
                </c:pt>
                <c:pt idx="2">
                  <c:v>5.0084865625920756</c:v>
                </c:pt>
                <c:pt idx="3">
                  <c:v>2.6748906619903243</c:v>
                </c:pt>
                <c:pt idx="4">
                  <c:v>0.57172686329114031</c:v>
                </c:pt>
              </c:numCache>
            </c:numRef>
          </c:val>
          <c:extLst>
            <c:ext xmlns:c16="http://schemas.microsoft.com/office/drawing/2014/chart" uri="{C3380CC4-5D6E-409C-BE32-E72D297353CC}">
              <c16:uniqueId val="{00000002-9D5F-4E2C-BF8C-2BA50C58B461}"/>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16.179863513882324</c:v>
                </c:pt>
                <c:pt idx="1">
                  <c:v>13.775752250038206</c:v>
                </c:pt>
                <c:pt idx="2">
                  <c:v>5.3632357226144016</c:v>
                </c:pt>
                <c:pt idx="3">
                  <c:v>0.69477938284876073</c:v>
                </c:pt>
                <c:pt idx="4">
                  <c:v>7.6887131501048006E-2</c:v>
                </c:pt>
              </c:numCache>
            </c:numRef>
          </c:val>
          <c:extLst>
            <c:ext xmlns:c16="http://schemas.microsoft.com/office/drawing/2014/chart" uri="{C3380CC4-5D6E-409C-BE32-E72D297353CC}">
              <c16:uniqueId val="{00000003-9D5F-4E2C-BF8C-2BA50C58B461}"/>
            </c:ext>
          </c:extLst>
        </c:ser>
        <c:dLbls>
          <c:showLegendKey val="0"/>
          <c:showVal val="0"/>
          <c:showCatName val="0"/>
          <c:showSerName val="0"/>
          <c:showPercent val="0"/>
          <c:showBubbleSize val="0"/>
        </c:dLbls>
        <c:gapWidth val="50"/>
        <c:overlap val="100"/>
        <c:axId val="340243968"/>
        <c:axId val="340251392"/>
      </c:barChart>
      <c:catAx>
        <c:axId val="34024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51392"/>
        <c:crosses val="autoZero"/>
        <c:auto val="1"/>
        <c:lblAlgn val="ctr"/>
        <c:lblOffset val="100"/>
        <c:tickLblSkip val="1"/>
        <c:tickMarkSkip val="1"/>
        <c:noMultiLvlLbl val="0"/>
      </c:catAx>
      <c:valAx>
        <c:axId val="340251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4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'DHS07'!$R$124:$AD$124</c:f>
              <c:numCache>
                <c:formatCode>###0.0</c:formatCode>
                <c:ptCount val="13"/>
                <c:pt idx="0">
                  <c:v>9.4032774007179523</c:v>
                </c:pt>
                <c:pt idx="1">
                  <c:v>57.663190171932392</c:v>
                </c:pt>
                <c:pt idx="2">
                  <c:v>51.097057684158827</c:v>
                </c:pt>
                <c:pt idx="3">
                  <c:v>59.72160016002212</c:v>
                </c:pt>
                <c:pt idx="4">
                  <c:v>12.290414946334442</c:v>
                </c:pt>
                <c:pt idx="5">
                  <c:v>67.728899178192506</c:v>
                </c:pt>
                <c:pt idx="6">
                  <c:v>18.950404543786661</c:v>
                </c:pt>
                <c:pt idx="7">
                  <c:v>5.4379473406537757</c:v>
                </c:pt>
                <c:pt idx="8">
                  <c:v>22.452310232840741</c:v>
                </c:pt>
                <c:pt idx="9">
                  <c:v>15.014498611443923</c:v>
                </c:pt>
                <c:pt idx="10">
                  <c:v>30.873737688419627</c:v>
                </c:pt>
                <c:pt idx="11">
                  <c:v>30.090614672415537</c:v>
                </c:pt>
                <c:pt idx="12">
                  <c:v>45.460032010165087</c:v>
                </c:pt>
              </c:numCache>
            </c:numRef>
          </c:val>
          <c:extLst>
            <c:ext xmlns:c16="http://schemas.microsoft.com/office/drawing/2014/chart" uri="{C3380CC4-5D6E-409C-BE32-E72D297353CC}">
              <c16:uniqueId val="{00000000-BB23-4D1F-B2A6-913189B07C94}"/>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'DHS07'!$R$125:$AD$125</c:f>
              <c:numCache>
                <c:formatCode>###0.0</c:formatCode>
                <c:ptCount val="13"/>
                <c:pt idx="0">
                  <c:v>2.6027070867035467</c:v>
                </c:pt>
                <c:pt idx="1">
                  <c:v>28.726179313754116</c:v>
                </c:pt>
                <c:pt idx="2">
                  <c:v>3.8892282085400156</c:v>
                </c:pt>
                <c:pt idx="3">
                  <c:v>15.433447114527448</c:v>
                </c:pt>
                <c:pt idx="4">
                  <c:v>1.8854067842696025</c:v>
                </c:pt>
                <c:pt idx="5">
                  <c:v>20.046699356642979</c:v>
                </c:pt>
                <c:pt idx="6">
                  <c:v>4.5618433902396109</c:v>
                </c:pt>
                <c:pt idx="7">
                  <c:v>0.52272081471549681</c:v>
                </c:pt>
                <c:pt idx="8">
                  <c:v>2.5095869581283607</c:v>
                </c:pt>
                <c:pt idx="9">
                  <c:v>2.0860670062717519</c:v>
                </c:pt>
                <c:pt idx="10">
                  <c:v>9.1249438507504372</c:v>
                </c:pt>
                <c:pt idx="11">
                  <c:v>5.8698690326916987</c:v>
                </c:pt>
                <c:pt idx="12">
                  <c:v>8.9542122663036636</c:v>
                </c:pt>
              </c:numCache>
            </c:numRef>
          </c:val>
          <c:extLst>
            <c:ext xmlns:c16="http://schemas.microsoft.com/office/drawing/2014/chart" uri="{C3380CC4-5D6E-409C-BE32-E72D297353CC}">
              <c16:uniqueId val="{00000001-BB23-4D1F-B2A6-913189B07C94}"/>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'DHS07'!$R$126:$AD$126</c:f>
              <c:numCache>
                <c:formatCode>###0.0</c:formatCode>
                <c:ptCount val="13"/>
                <c:pt idx="0">
                  <c:v>1.4056071926638793</c:v>
                </c:pt>
                <c:pt idx="1">
                  <c:v>5.1830161910793855</c:v>
                </c:pt>
                <c:pt idx="2">
                  <c:v>11.598027621777383</c:v>
                </c:pt>
                <c:pt idx="3">
                  <c:v>5.5734769499456966</c:v>
                </c:pt>
                <c:pt idx="4">
                  <c:v>5.8328501597538462</c:v>
                </c:pt>
                <c:pt idx="5">
                  <c:v>1.5339582537963992</c:v>
                </c:pt>
                <c:pt idx="6">
                  <c:v>6.1810906007206086</c:v>
                </c:pt>
                <c:pt idx="7">
                  <c:v>5.55794982763598</c:v>
                </c:pt>
                <c:pt idx="8">
                  <c:v>1.1249124694572714</c:v>
                </c:pt>
                <c:pt idx="9">
                  <c:v>6.575805835325454</c:v>
                </c:pt>
                <c:pt idx="10">
                  <c:v>9.9364040955214037</c:v>
                </c:pt>
                <c:pt idx="11">
                  <c:v>1.785390076626193</c:v>
                </c:pt>
                <c:pt idx="12">
                  <c:v>1.7805399567280773</c:v>
                </c:pt>
              </c:numCache>
            </c:numRef>
          </c:val>
          <c:extLst>
            <c:ext xmlns:c16="http://schemas.microsoft.com/office/drawing/2014/chart" uri="{C3380CC4-5D6E-409C-BE32-E72D297353CC}">
              <c16:uniqueId val="{00000002-BB23-4D1F-B2A6-913189B07C94}"/>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'DHS07'!$R$127:$AD$127</c:f>
              <c:numCache>
                <c:formatCode>###0.0</c:formatCode>
                <c:ptCount val="13"/>
                <c:pt idx="0">
                  <c:v>86.58840831991462</c:v>
                </c:pt>
                <c:pt idx="1">
                  <c:v>8.4276143232341063</c:v>
                </c:pt>
                <c:pt idx="2">
                  <c:v>33.415686485523771</c:v>
                </c:pt>
                <c:pt idx="3">
                  <c:v>19.271475775504737</c:v>
                </c:pt>
                <c:pt idx="4">
                  <c:v>79.991328109642112</c:v>
                </c:pt>
                <c:pt idx="5">
                  <c:v>10.690443211368116</c:v>
                </c:pt>
                <c:pt idx="6">
                  <c:v>70.306661465253114</c:v>
                </c:pt>
                <c:pt idx="7">
                  <c:v>88.481382016994743</c:v>
                </c:pt>
                <c:pt idx="8">
                  <c:v>73.913190339573617</c:v>
                </c:pt>
                <c:pt idx="9">
                  <c:v>76.323628546958872</c:v>
                </c:pt>
                <c:pt idx="10">
                  <c:v>50.064914365308532</c:v>
                </c:pt>
                <c:pt idx="11">
                  <c:v>62.25412621826657</c:v>
                </c:pt>
                <c:pt idx="12">
                  <c:v>43.805215766803173</c:v>
                </c:pt>
              </c:numCache>
            </c:numRef>
          </c:val>
          <c:extLst>
            <c:ext xmlns:c16="http://schemas.microsoft.com/office/drawing/2014/chart" uri="{C3380CC4-5D6E-409C-BE32-E72D297353CC}">
              <c16:uniqueId val="{00000003-BB23-4D1F-B2A6-913189B07C94}"/>
            </c:ext>
          </c:extLst>
        </c:ser>
        <c:dLbls>
          <c:showLegendKey val="0"/>
          <c:showVal val="0"/>
          <c:showCatName val="0"/>
          <c:showSerName val="0"/>
          <c:showPercent val="0"/>
          <c:showBubbleSize val="0"/>
        </c:dLbls>
        <c:gapWidth val="50"/>
        <c:overlap val="100"/>
        <c:axId val="340688896"/>
        <c:axId val="340691968"/>
      </c:barChart>
      <c:catAx>
        <c:axId val="340688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91968"/>
        <c:crosses val="autoZero"/>
        <c:auto val="1"/>
        <c:lblAlgn val="ctr"/>
        <c:lblOffset val="100"/>
        <c:tickLblSkip val="1"/>
        <c:tickMarkSkip val="1"/>
        <c:noMultiLvlLbl val="0"/>
      </c:catAx>
      <c:valAx>
        <c:axId val="34069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88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D55-4471-8A25-CAB3E8E9D170}"/>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D55-4471-8A25-CAB3E8E9D170}"/>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D55-4471-8A25-CAB3E8E9D170}"/>
            </c:ext>
          </c:extLst>
        </c:ser>
        <c:dLbls>
          <c:showLegendKey val="0"/>
          <c:showVal val="0"/>
          <c:showCatName val="0"/>
          <c:showSerName val="0"/>
          <c:showPercent val="0"/>
          <c:showBubbleSize val="0"/>
        </c:dLbls>
        <c:gapWidth val="50"/>
        <c:overlap val="100"/>
        <c:axId val="341059456"/>
        <c:axId val="341172224"/>
      </c:barChart>
      <c:catAx>
        <c:axId val="34105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72224"/>
        <c:crosses val="autoZero"/>
        <c:auto val="1"/>
        <c:lblAlgn val="ctr"/>
        <c:lblOffset val="100"/>
        <c:tickLblSkip val="1"/>
        <c:tickMarkSkip val="1"/>
        <c:noMultiLvlLbl val="0"/>
      </c:catAx>
      <c:valAx>
        <c:axId val="341172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059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'DHS07'!$R$222:$AD$222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E4-4A31-83F8-440B9A680CF2}"/>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'DHS07'!$R$223:$AD$223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E4-4A31-83F8-440B9A680CF2}"/>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'DHS07'!$R$224:$AD$224</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31E4-4A31-83F8-440B9A680CF2}"/>
            </c:ext>
          </c:extLst>
        </c:ser>
        <c:dLbls>
          <c:showLegendKey val="0"/>
          <c:showVal val="0"/>
          <c:showCatName val="0"/>
          <c:showSerName val="0"/>
          <c:showPercent val="0"/>
          <c:showBubbleSize val="0"/>
        </c:dLbls>
        <c:gapWidth val="50"/>
        <c:overlap val="100"/>
        <c:axId val="341342464"/>
        <c:axId val="341365504"/>
      </c:barChart>
      <c:catAx>
        <c:axId val="341342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65504"/>
        <c:crosses val="autoZero"/>
        <c:auto val="1"/>
        <c:lblAlgn val="ctr"/>
        <c:lblOffset val="100"/>
        <c:tickLblSkip val="1"/>
        <c:tickMarkSkip val="1"/>
        <c:noMultiLvlLbl val="0"/>
      </c:catAx>
      <c:valAx>
        <c:axId val="341365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42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350-42EE-8F23-FD4DB1F2CE7D}"/>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350-42EE-8F23-FD4DB1F2CE7D}"/>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350-42EE-8F23-FD4DB1F2CE7D}"/>
            </c:ext>
          </c:extLst>
        </c:ser>
        <c:dLbls>
          <c:showLegendKey val="0"/>
          <c:showVal val="0"/>
          <c:showCatName val="0"/>
          <c:showSerName val="0"/>
          <c:showPercent val="0"/>
          <c:showBubbleSize val="0"/>
        </c:dLbls>
        <c:gapWidth val="50"/>
        <c:overlap val="100"/>
        <c:axId val="341526400"/>
        <c:axId val="341527936"/>
      </c:barChart>
      <c:catAx>
        <c:axId val="34152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527936"/>
        <c:crosses val="autoZero"/>
        <c:auto val="1"/>
        <c:lblAlgn val="ctr"/>
        <c:lblOffset val="100"/>
        <c:tickLblSkip val="1"/>
        <c:tickMarkSkip val="1"/>
        <c:noMultiLvlLbl val="0"/>
      </c:catAx>
      <c:valAx>
        <c:axId val="34152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52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91.693485051811493</c:v>
                </c:pt>
                <c:pt idx="1">
                  <c:v>96.973296508269698</c:v>
                </c:pt>
                <c:pt idx="2">
                  <c:v>97.172088871776907</c:v>
                </c:pt>
                <c:pt idx="3">
                  <c:v>100</c:v>
                </c:pt>
                <c:pt idx="4">
                  <c:v>98.764961101063093</c:v>
                </c:pt>
              </c:numCache>
            </c:numRef>
          </c:val>
          <c:extLst>
            <c:ext xmlns:c16="http://schemas.microsoft.com/office/drawing/2014/chart" uri="{C3380CC4-5D6E-409C-BE32-E72D297353CC}">
              <c16:uniqueId val="{00000000-4C7B-4E4B-B7B7-8D79CD96BF69}"/>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2.0626346330673346</c:v>
                </c:pt>
                <c:pt idx="1">
                  <c:v>0.38945098999305111</c:v>
                </c:pt>
                <c:pt idx="2">
                  <c:v>9.726935823000693E-2</c:v>
                </c:pt>
                <c:pt idx="3">
                  <c:v>0</c:v>
                </c:pt>
                <c:pt idx="4">
                  <c:v>0</c:v>
                </c:pt>
              </c:numCache>
            </c:numRef>
          </c:val>
          <c:extLst>
            <c:ext xmlns:c16="http://schemas.microsoft.com/office/drawing/2014/chart" uri="{C3380CC4-5D6E-409C-BE32-E72D297353CC}">
              <c16:uniqueId val="{00000001-4C7B-4E4B-B7B7-8D79CD96BF69}"/>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5.0790235152624605</c:v>
                </c:pt>
                <c:pt idx="1">
                  <c:v>2.637252501737251</c:v>
                </c:pt>
                <c:pt idx="2">
                  <c:v>2.7306417699930861</c:v>
                </c:pt>
                <c:pt idx="3">
                  <c:v>0</c:v>
                </c:pt>
                <c:pt idx="4">
                  <c:v>1.2350388989369065</c:v>
                </c:pt>
              </c:numCache>
            </c:numRef>
          </c:val>
          <c:extLst>
            <c:ext xmlns:c16="http://schemas.microsoft.com/office/drawing/2014/chart" uri="{C3380CC4-5D6E-409C-BE32-E72D297353CC}">
              <c16:uniqueId val="{00000002-4C7B-4E4B-B7B7-8D79CD96BF69}"/>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1.1648567998587123</c:v>
                </c:pt>
                <c:pt idx="1">
                  <c:v>0</c:v>
                </c:pt>
                <c:pt idx="2">
                  <c:v>0</c:v>
                </c:pt>
                <c:pt idx="3">
                  <c:v>0</c:v>
                </c:pt>
                <c:pt idx="4">
                  <c:v>0</c:v>
                </c:pt>
              </c:numCache>
            </c:numRef>
          </c:val>
          <c:extLst>
            <c:ext xmlns:c16="http://schemas.microsoft.com/office/drawing/2014/chart" uri="{C3380CC4-5D6E-409C-BE32-E72D297353CC}">
              <c16:uniqueId val="{00000003-4C7B-4E4B-B7B7-8D79CD96BF69}"/>
            </c:ext>
          </c:extLst>
        </c:ser>
        <c:dLbls>
          <c:showLegendKey val="0"/>
          <c:showVal val="0"/>
          <c:showCatName val="0"/>
          <c:showSerName val="0"/>
          <c:showPercent val="0"/>
          <c:showBubbleSize val="0"/>
        </c:dLbls>
        <c:gapWidth val="50"/>
        <c:overlap val="100"/>
        <c:axId val="341818368"/>
        <c:axId val="341985152"/>
      </c:barChart>
      <c:catAx>
        <c:axId val="34181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85152"/>
        <c:crosses val="autoZero"/>
        <c:auto val="1"/>
        <c:lblAlgn val="ctr"/>
        <c:lblOffset val="100"/>
        <c:tickLblSkip val="1"/>
        <c:tickMarkSkip val="1"/>
        <c:noMultiLvlLbl val="0"/>
      </c:catAx>
      <c:valAx>
        <c:axId val="3419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1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13.683027708944387</c:v>
                </c:pt>
                <c:pt idx="1">
                  <c:v>45.16783383897009</c:v>
                </c:pt>
                <c:pt idx="2">
                  <c:v>71.230554364817223</c:v>
                </c:pt>
                <c:pt idx="3">
                  <c:v>86.02898787410777</c:v>
                </c:pt>
                <c:pt idx="4">
                  <c:v>93.658431907604083</c:v>
                </c:pt>
              </c:numCache>
            </c:numRef>
          </c:val>
          <c:extLst>
            <c:ext xmlns:c16="http://schemas.microsoft.com/office/drawing/2014/chart" uri="{C3380CC4-5D6E-409C-BE32-E72D297353CC}">
              <c16:uniqueId val="{00000000-3590-45B5-B8B7-013AFA2DBAFE}"/>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16.852000966210188</c:v>
                </c:pt>
                <c:pt idx="1">
                  <c:v>33.830011238522424</c:v>
                </c:pt>
                <c:pt idx="2">
                  <c:v>22.161222022856208</c:v>
                </c:pt>
                <c:pt idx="3">
                  <c:v>13.187169459779195</c:v>
                </c:pt>
                <c:pt idx="4">
                  <c:v>5.316968166899505</c:v>
                </c:pt>
              </c:numCache>
            </c:numRef>
          </c:val>
          <c:extLst>
            <c:ext xmlns:c16="http://schemas.microsoft.com/office/drawing/2014/chart" uri="{C3380CC4-5D6E-409C-BE32-E72D297353CC}">
              <c16:uniqueId val="{00000001-3590-45B5-B8B7-013AFA2DBAFE}"/>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8.3166664709253979</c:v>
                </c:pt>
                <c:pt idx="1">
                  <c:v>6.122412888302474</c:v>
                </c:pt>
                <c:pt idx="2">
                  <c:v>5.1031650031192495</c:v>
                </c:pt>
                <c:pt idx="3">
                  <c:v>0.60747313770497557</c:v>
                </c:pt>
                <c:pt idx="4">
                  <c:v>1.0245999254964122</c:v>
                </c:pt>
              </c:numCache>
            </c:numRef>
          </c:val>
          <c:extLst>
            <c:ext xmlns:c16="http://schemas.microsoft.com/office/drawing/2014/chart" uri="{C3380CC4-5D6E-409C-BE32-E72D297353CC}">
              <c16:uniqueId val="{00000002-3590-45B5-B8B7-013AFA2DBAFE}"/>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61.148304853920024</c:v>
                </c:pt>
                <c:pt idx="1">
                  <c:v>14.879742034205012</c:v>
                </c:pt>
                <c:pt idx="2">
                  <c:v>1.5050586092073188</c:v>
                </c:pt>
                <c:pt idx="3">
                  <c:v>0.17636952840805936</c:v>
                </c:pt>
                <c:pt idx="4">
                  <c:v>0</c:v>
                </c:pt>
              </c:numCache>
            </c:numRef>
          </c:val>
          <c:extLst>
            <c:ext xmlns:c16="http://schemas.microsoft.com/office/drawing/2014/chart" uri="{C3380CC4-5D6E-409C-BE32-E72D297353CC}">
              <c16:uniqueId val="{00000003-3590-45B5-B8B7-013AFA2DBAFE}"/>
            </c:ext>
          </c:extLst>
        </c:ser>
        <c:dLbls>
          <c:showLegendKey val="0"/>
          <c:showVal val="0"/>
          <c:showCatName val="0"/>
          <c:showSerName val="0"/>
          <c:showPercent val="0"/>
          <c:showBubbleSize val="0"/>
        </c:dLbls>
        <c:gapWidth val="50"/>
        <c:overlap val="100"/>
        <c:axId val="342377216"/>
        <c:axId val="342379136"/>
      </c:barChart>
      <c:catAx>
        <c:axId val="342377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79136"/>
        <c:crosses val="autoZero"/>
        <c:auto val="1"/>
        <c:lblAlgn val="ctr"/>
        <c:lblOffset val="100"/>
        <c:tickLblSkip val="1"/>
        <c:tickMarkSkip val="1"/>
        <c:noMultiLvlLbl val="0"/>
      </c:catAx>
      <c:valAx>
        <c:axId val="342379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77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E7B-406A-880C-328EBA67EFA3}"/>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E7B-406A-880C-328EBA67EFA3}"/>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E7B-406A-880C-328EBA67EFA3}"/>
            </c:ext>
          </c:extLst>
        </c:ser>
        <c:dLbls>
          <c:showLegendKey val="0"/>
          <c:showVal val="0"/>
          <c:showCatName val="0"/>
          <c:showSerName val="0"/>
          <c:showPercent val="0"/>
          <c:showBubbleSize val="0"/>
        </c:dLbls>
        <c:gapWidth val="50"/>
        <c:overlap val="100"/>
        <c:axId val="346055424"/>
        <c:axId val="346056960"/>
      </c:barChart>
      <c:catAx>
        <c:axId val="34605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56960"/>
        <c:crosses val="autoZero"/>
        <c:auto val="1"/>
        <c:lblAlgn val="ctr"/>
        <c:lblOffset val="100"/>
        <c:tickLblSkip val="1"/>
        <c:tickMarkSkip val="1"/>
        <c:noMultiLvlLbl val="0"/>
      </c:catAx>
      <c:valAx>
        <c:axId val="346056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55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2.1018335482943828</c:v>
                </c:pt>
                <c:pt idx="1">
                  <c:v>6.4063008354378734</c:v>
                </c:pt>
                <c:pt idx="2">
                  <c:v>15.707632030361538</c:v>
                </c:pt>
                <c:pt idx="3">
                  <c:v>55.45160562719672</c:v>
                </c:pt>
                <c:pt idx="4">
                  <c:v>88.390281010598159</c:v>
                </c:pt>
              </c:numCache>
            </c:numRef>
          </c:val>
          <c:extLst>
            <c:ext xmlns:c16="http://schemas.microsoft.com/office/drawing/2014/chart" uri="{C3380CC4-5D6E-409C-BE32-E72D297353CC}">
              <c16:uniqueId val="{00000000-69FE-432E-9423-4A8C920A93F4}"/>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1.0842051844637834</c:v>
                </c:pt>
                <c:pt idx="1">
                  <c:v>1.3054673610638921</c:v>
                </c:pt>
                <c:pt idx="2">
                  <c:v>9.2587001198656917</c:v>
                </c:pt>
                <c:pt idx="3">
                  <c:v>22.929480624482931</c:v>
                </c:pt>
                <c:pt idx="4">
                  <c:v>10.291409408669161</c:v>
                </c:pt>
              </c:numCache>
            </c:numRef>
          </c:val>
          <c:extLst>
            <c:ext xmlns:c16="http://schemas.microsoft.com/office/drawing/2014/chart" uri="{C3380CC4-5D6E-409C-BE32-E72D297353CC}">
              <c16:uniqueId val="{00000001-69FE-432E-9423-4A8C920A93F4}"/>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2.2804141783978906</c:v>
                </c:pt>
                <c:pt idx="1">
                  <c:v>4.4203144361812008</c:v>
                </c:pt>
                <c:pt idx="2">
                  <c:v>7.4618376417914476</c:v>
                </c:pt>
                <c:pt idx="3">
                  <c:v>7.1364254863756749</c:v>
                </c:pt>
                <c:pt idx="4">
                  <c:v>1.0863703482260545</c:v>
                </c:pt>
              </c:numCache>
            </c:numRef>
          </c:val>
          <c:extLst>
            <c:ext xmlns:c16="http://schemas.microsoft.com/office/drawing/2014/chart" uri="{C3380CC4-5D6E-409C-BE32-E72D297353CC}">
              <c16:uniqueId val="{00000002-69FE-432E-9423-4A8C920A93F4}"/>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94.533547088843946</c:v>
                </c:pt>
                <c:pt idx="1">
                  <c:v>87.867917367317034</c:v>
                </c:pt>
                <c:pt idx="2">
                  <c:v>67.571830207981321</c:v>
                </c:pt>
                <c:pt idx="3">
                  <c:v>14.482488261944674</c:v>
                </c:pt>
                <c:pt idx="4">
                  <c:v>0.23193923250662637</c:v>
                </c:pt>
              </c:numCache>
            </c:numRef>
          </c:val>
          <c:extLst>
            <c:ext xmlns:c16="http://schemas.microsoft.com/office/drawing/2014/chart" uri="{C3380CC4-5D6E-409C-BE32-E72D297353CC}">
              <c16:uniqueId val="{00000003-69FE-432E-9423-4A8C920A93F4}"/>
            </c:ext>
          </c:extLst>
        </c:ser>
        <c:dLbls>
          <c:showLegendKey val="0"/>
          <c:showVal val="0"/>
          <c:showCatName val="0"/>
          <c:showSerName val="0"/>
          <c:showPercent val="0"/>
          <c:showBubbleSize val="0"/>
        </c:dLbls>
        <c:gapWidth val="50"/>
        <c:overlap val="100"/>
        <c:axId val="340834944"/>
        <c:axId val="340926848"/>
      </c:barChart>
      <c:catAx>
        <c:axId val="340834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6848"/>
        <c:crosses val="autoZero"/>
        <c:auto val="1"/>
        <c:lblAlgn val="ctr"/>
        <c:lblOffset val="100"/>
        <c:tickLblSkip val="1"/>
        <c:tickMarkSkip val="1"/>
        <c:noMultiLvlLbl val="0"/>
      </c:catAx>
      <c:valAx>
        <c:axId val="340926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834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1.4817810801763054</c:v>
                </c:pt>
                <c:pt idx="1">
                  <c:v>3.052808061892395</c:v>
                </c:pt>
                <c:pt idx="2">
                  <c:v>6.6770840845096551</c:v>
                </c:pt>
                <c:pt idx="3">
                  <c:v>11.268497928088543</c:v>
                </c:pt>
                <c:pt idx="4">
                  <c:v>45.554255766659516</c:v>
                </c:pt>
              </c:numCache>
            </c:numRef>
          </c:val>
          <c:extLst>
            <c:ext xmlns:c16="http://schemas.microsoft.com/office/drawing/2014/chart" uri="{C3380CC4-5D6E-409C-BE32-E72D297353CC}">
              <c16:uniqueId val="{00000000-AE02-4623-B29C-693674D830E3}"/>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0.64922480154410422</c:v>
                </c:pt>
                <c:pt idx="1">
                  <c:v>0.78701106415227673</c:v>
                </c:pt>
                <c:pt idx="2">
                  <c:v>0.98378665092542306</c:v>
                </c:pt>
                <c:pt idx="3">
                  <c:v>2.5751746579744843</c:v>
                </c:pt>
                <c:pt idx="4">
                  <c:v>7.0118596850651826</c:v>
                </c:pt>
              </c:numCache>
            </c:numRef>
          </c:val>
          <c:extLst>
            <c:ext xmlns:c16="http://schemas.microsoft.com/office/drawing/2014/chart" uri="{C3380CC4-5D6E-409C-BE32-E72D297353CC}">
              <c16:uniqueId val="{00000001-AE02-4623-B29C-693674D830E3}"/>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2.2260525956885715</c:v>
                </c:pt>
                <c:pt idx="1">
                  <c:v>1.4843129338568843</c:v>
                </c:pt>
                <c:pt idx="2">
                  <c:v>4.183865825313589</c:v>
                </c:pt>
                <c:pt idx="3">
                  <c:v>5.8482200023720736</c:v>
                </c:pt>
                <c:pt idx="4">
                  <c:v>9.5614557557261008</c:v>
                </c:pt>
              </c:numCache>
            </c:numRef>
          </c:val>
          <c:extLst>
            <c:ext xmlns:c16="http://schemas.microsoft.com/office/drawing/2014/chart" uri="{C3380CC4-5D6E-409C-BE32-E72D297353CC}">
              <c16:uniqueId val="{00000002-AE02-4623-B29C-693674D830E3}"/>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95.642941522591016</c:v>
                </c:pt>
                <c:pt idx="1">
                  <c:v>94.675867940098442</c:v>
                </c:pt>
                <c:pt idx="2">
                  <c:v>88.155263439251328</c:v>
                </c:pt>
                <c:pt idx="3">
                  <c:v>80.30810741156489</c:v>
                </c:pt>
                <c:pt idx="4">
                  <c:v>37.872428792549201</c:v>
                </c:pt>
              </c:numCache>
            </c:numRef>
          </c:val>
          <c:extLst>
            <c:ext xmlns:c16="http://schemas.microsoft.com/office/drawing/2014/chart" uri="{C3380CC4-5D6E-409C-BE32-E72D297353CC}">
              <c16:uniqueId val="{00000003-AE02-4623-B29C-693674D830E3}"/>
            </c:ext>
          </c:extLst>
        </c:ser>
        <c:dLbls>
          <c:showLegendKey val="0"/>
          <c:showVal val="0"/>
          <c:showCatName val="0"/>
          <c:showSerName val="0"/>
          <c:showPercent val="0"/>
          <c:showBubbleSize val="0"/>
        </c:dLbls>
        <c:gapWidth val="50"/>
        <c:overlap val="100"/>
        <c:axId val="340444672"/>
        <c:axId val="340470784"/>
      </c:barChart>
      <c:catAx>
        <c:axId val="340444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70784"/>
        <c:crosses val="autoZero"/>
        <c:auto val="1"/>
        <c:lblAlgn val="ctr"/>
        <c:lblOffset val="100"/>
        <c:tickLblSkip val="1"/>
        <c:tickMarkSkip val="1"/>
        <c:noMultiLvlLbl val="0"/>
      </c:catAx>
      <c:valAx>
        <c:axId val="340470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4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48.05349900358987</c:v>
                </c:pt>
                <c:pt idx="1">
                  <c:v>49.240932527101087</c:v>
                </c:pt>
                <c:pt idx="2">
                  <c:v>57.64565201079192</c:v>
                </c:pt>
                <c:pt idx="3">
                  <c:v>73.609828069408309</c:v>
                </c:pt>
                <c:pt idx="4">
                  <c:v>89.090789827954666</c:v>
                </c:pt>
              </c:numCache>
            </c:numRef>
          </c:val>
          <c:extLst>
            <c:ext xmlns:c16="http://schemas.microsoft.com/office/drawing/2014/chart" uri="{C3380CC4-5D6E-409C-BE32-E72D297353CC}">
              <c16:uniqueId val="{00000000-A299-4270-B1E7-7EA9C6392903}"/>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14.761532373651789</c:v>
                </c:pt>
                <c:pt idx="1">
                  <c:v>11.776332066580558</c:v>
                </c:pt>
                <c:pt idx="2">
                  <c:v>11.639987425256061</c:v>
                </c:pt>
                <c:pt idx="3">
                  <c:v>5.9683644380601333</c:v>
                </c:pt>
                <c:pt idx="4">
                  <c:v>4.3937745245685935</c:v>
                </c:pt>
              </c:numCache>
            </c:numRef>
          </c:val>
          <c:extLst>
            <c:ext xmlns:c16="http://schemas.microsoft.com/office/drawing/2014/chart" uri="{C3380CC4-5D6E-409C-BE32-E72D297353CC}">
              <c16:uniqueId val="{00000001-A299-4270-B1E7-7EA9C6392903}"/>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17.511013083654113</c:v>
                </c:pt>
                <c:pt idx="1">
                  <c:v>25.239578923325237</c:v>
                </c:pt>
                <c:pt idx="2">
                  <c:v>20.988523229227898</c:v>
                </c:pt>
                <c:pt idx="3">
                  <c:v>14.884628169719292</c:v>
                </c:pt>
                <c:pt idx="4">
                  <c:v>5.1330812604000862</c:v>
                </c:pt>
              </c:numCache>
            </c:numRef>
          </c:val>
          <c:extLst>
            <c:ext xmlns:c16="http://schemas.microsoft.com/office/drawing/2014/chart" uri="{C3380CC4-5D6E-409C-BE32-E72D297353CC}">
              <c16:uniqueId val="{00000002-A299-4270-B1E7-7EA9C6392903}"/>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19.673955539104227</c:v>
                </c:pt>
                <c:pt idx="1">
                  <c:v>13.743156482993118</c:v>
                </c:pt>
                <c:pt idx="2">
                  <c:v>9.7258373347241225</c:v>
                </c:pt>
                <c:pt idx="3">
                  <c:v>5.537179322812265</c:v>
                </c:pt>
                <c:pt idx="4">
                  <c:v>1.3823543870766544</c:v>
                </c:pt>
              </c:numCache>
            </c:numRef>
          </c:val>
          <c:extLst>
            <c:ext xmlns:c16="http://schemas.microsoft.com/office/drawing/2014/chart" uri="{C3380CC4-5D6E-409C-BE32-E72D297353CC}">
              <c16:uniqueId val="{00000003-A299-4270-B1E7-7EA9C6392903}"/>
            </c:ext>
          </c:extLst>
        </c:ser>
        <c:dLbls>
          <c:showLegendKey val="0"/>
          <c:showVal val="0"/>
          <c:showCatName val="0"/>
          <c:showSerName val="0"/>
          <c:showPercent val="0"/>
          <c:showBubbleSize val="0"/>
        </c:dLbls>
        <c:gapWidth val="50"/>
        <c:overlap val="100"/>
        <c:axId val="214579840"/>
        <c:axId val="215155456"/>
      </c:barChart>
      <c:catAx>
        <c:axId val="21457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55456"/>
        <c:crosses val="autoZero"/>
        <c:auto val="1"/>
        <c:lblAlgn val="ctr"/>
        <c:lblOffset val="100"/>
        <c:tickLblSkip val="1"/>
        <c:tickMarkSkip val="1"/>
        <c:noMultiLvlLbl val="0"/>
      </c:catAx>
      <c:valAx>
        <c:axId val="21515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7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'DHS13'!$R$18:$AD$18</c:f>
              <c:numCache>
                <c:formatCode>###0.0</c:formatCode>
                <c:ptCount val="13"/>
                <c:pt idx="0">
                  <c:v>79.932462571758435</c:v>
                </c:pt>
                <c:pt idx="1">
                  <c:v>98.003848527291538</c:v>
                </c:pt>
                <c:pt idx="2">
                  <c:v>91.537465223650855</c:v>
                </c:pt>
                <c:pt idx="3">
                  <c:v>93.515715663554616</c:v>
                </c:pt>
                <c:pt idx="4">
                  <c:v>58.178347906960404</c:v>
                </c:pt>
                <c:pt idx="5">
                  <c:v>98.07895735324081</c:v>
                </c:pt>
                <c:pt idx="6">
                  <c:v>77.036657569612657</c:v>
                </c:pt>
                <c:pt idx="7">
                  <c:v>52.826181310638539</c:v>
                </c:pt>
                <c:pt idx="8">
                  <c:v>89.937000802881315</c:v>
                </c:pt>
                <c:pt idx="9">
                  <c:v>59.199545436375601</c:v>
                </c:pt>
                <c:pt idx="10">
                  <c:v>86.43980723081981</c:v>
                </c:pt>
                <c:pt idx="11">
                  <c:v>72.032859912806913</c:v>
                </c:pt>
                <c:pt idx="12">
                  <c:v>94.555858129836736</c:v>
                </c:pt>
              </c:numCache>
            </c:numRef>
          </c:val>
          <c:extLst>
            <c:ext xmlns:c16="http://schemas.microsoft.com/office/drawing/2014/chart" uri="{C3380CC4-5D6E-409C-BE32-E72D297353CC}">
              <c16:uniqueId val="{00000000-075D-4DA0-9447-1BCF88926939}"/>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'DHS13'!$R$19:$AD$19</c:f>
              <c:numCache>
                <c:formatCode>###0.0</c:formatCode>
                <c:ptCount val="13"/>
                <c:pt idx="0">
                  <c:v>7.1399367438825614</c:v>
                </c:pt>
                <c:pt idx="1">
                  <c:v>1.5935585126388867</c:v>
                </c:pt>
                <c:pt idx="2">
                  <c:v>1.677876144629038</c:v>
                </c:pt>
                <c:pt idx="3">
                  <c:v>1.231716619682077</c:v>
                </c:pt>
                <c:pt idx="4">
                  <c:v>12.770856857625454</c:v>
                </c:pt>
                <c:pt idx="5">
                  <c:v>1.2918201069829081</c:v>
                </c:pt>
                <c:pt idx="6">
                  <c:v>11.005236795658952</c:v>
                </c:pt>
                <c:pt idx="7">
                  <c:v>11.361159285520076</c:v>
                </c:pt>
                <c:pt idx="8">
                  <c:v>7.1871901289559581</c:v>
                </c:pt>
                <c:pt idx="9">
                  <c:v>6.5047225285251775</c:v>
                </c:pt>
                <c:pt idx="10">
                  <c:v>2.0349186963243149</c:v>
                </c:pt>
                <c:pt idx="11">
                  <c:v>11.338505727015901</c:v>
                </c:pt>
                <c:pt idx="12">
                  <c:v>3.9398274220765312</c:v>
                </c:pt>
              </c:numCache>
            </c:numRef>
          </c:val>
          <c:extLst>
            <c:ext xmlns:c16="http://schemas.microsoft.com/office/drawing/2014/chart" uri="{C3380CC4-5D6E-409C-BE32-E72D297353CC}">
              <c16:uniqueId val="{00000001-075D-4DA0-9447-1BCF88926939}"/>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'DHS13'!$R$20:$AD$20</c:f>
              <c:numCache>
                <c:formatCode>###0.0</c:formatCode>
                <c:ptCount val="13"/>
                <c:pt idx="0">
                  <c:v>11.277475807440371</c:v>
                </c:pt>
                <c:pt idx="1">
                  <c:v>0.40259296006957523</c:v>
                </c:pt>
                <c:pt idx="2">
                  <c:v>5.3100275167252606</c:v>
                </c:pt>
                <c:pt idx="3">
                  <c:v>4.1043279162032249</c:v>
                </c:pt>
                <c:pt idx="4">
                  <c:v>3.1438269659450597</c:v>
                </c:pt>
                <c:pt idx="5">
                  <c:v>0.62922253977628206</c:v>
                </c:pt>
                <c:pt idx="6">
                  <c:v>6.7325860609300081</c:v>
                </c:pt>
                <c:pt idx="7">
                  <c:v>29.435090336012777</c:v>
                </c:pt>
                <c:pt idx="8">
                  <c:v>2.5573132743395899</c:v>
                </c:pt>
                <c:pt idx="9">
                  <c:v>22.535249626485324</c:v>
                </c:pt>
                <c:pt idx="10">
                  <c:v>9.9268726534798617</c:v>
                </c:pt>
                <c:pt idx="11">
                  <c:v>14.790369657950331</c:v>
                </c:pt>
                <c:pt idx="12">
                  <c:v>1.3778334994065635</c:v>
                </c:pt>
              </c:numCache>
            </c:numRef>
          </c:val>
          <c:extLst>
            <c:ext xmlns:c16="http://schemas.microsoft.com/office/drawing/2014/chart" uri="{C3380CC4-5D6E-409C-BE32-E72D297353CC}">
              <c16:uniqueId val="{00000002-075D-4DA0-9447-1BCF88926939}"/>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'DHS13'!$R$15:$AD$15</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'DHS13'!$R$21:$AD$21</c:f>
              <c:numCache>
                <c:formatCode>###0.0</c:formatCode>
                <c:ptCount val="13"/>
                <c:pt idx="0">
                  <c:v>1.6501248769186312</c:v>
                </c:pt>
                <c:pt idx="1">
                  <c:v>0</c:v>
                </c:pt>
                <c:pt idx="2">
                  <c:v>1.4746311149948459</c:v>
                </c:pt>
                <c:pt idx="3">
                  <c:v>1.1482398005600827</c:v>
                </c:pt>
                <c:pt idx="4">
                  <c:v>25.906968269469083</c:v>
                </c:pt>
                <c:pt idx="5">
                  <c:v>0</c:v>
                </c:pt>
                <c:pt idx="6">
                  <c:v>5.2255195737983824</c:v>
                </c:pt>
                <c:pt idx="7">
                  <c:v>6.3775690678286079</c:v>
                </c:pt>
                <c:pt idx="8">
                  <c:v>0.31849579382313736</c:v>
                </c:pt>
                <c:pt idx="9">
                  <c:v>11.760482408613898</c:v>
                </c:pt>
                <c:pt idx="10">
                  <c:v>1.598401419376013</c:v>
                </c:pt>
                <c:pt idx="11">
                  <c:v>1.8382647022268561</c:v>
                </c:pt>
                <c:pt idx="12">
                  <c:v>0.12648094868016943</c:v>
                </c:pt>
              </c:numCache>
            </c:numRef>
          </c:val>
          <c:extLst>
            <c:ext xmlns:c16="http://schemas.microsoft.com/office/drawing/2014/chart" uri="{C3380CC4-5D6E-409C-BE32-E72D297353CC}">
              <c16:uniqueId val="{00000003-075D-4DA0-9447-1BCF88926939}"/>
            </c:ext>
          </c:extLst>
        </c:ser>
        <c:dLbls>
          <c:showLegendKey val="0"/>
          <c:showVal val="0"/>
          <c:showCatName val="0"/>
          <c:showSerName val="0"/>
          <c:showPercent val="0"/>
          <c:showBubbleSize val="0"/>
        </c:dLbls>
        <c:gapWidth val="50"/>
        <c:overlap val="100"/>
        <c:axId val="216013824"/>
        <c:axId val="216048384"/>
      </c:barChart>
      <c:catAx>
        <c:axId val="216013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48384"/>
        <c:crosses val="autoZero"/>
        <c:auto val="1"/>
        <c:lblAlgn val="ctr"/>
        <c:lblOffset val="100"/>
        <c:tickLblSkip val="1"/>
        <c:tickMarkSkip val="1"/>
        <c:noMultiLvlLbl val="0"/>
      </c:catAx>
      <c:valAx>
        <c:axId val="216048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13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51.115908781883</c:v>
                </c:pt>
                <c:pt idx="1">
                  <c:v>63.658942407512647</c:v>
                </c:pt>
                <c:pt idx="2">
                  <c:v>82.136819985743898</c:v>
                </c:pt>
                <c:pt idx="3">
                  <c:v>96.927910393538653</c:v>
                </c:pt>
                <c:pt idx="4">
                  <c:v>99.523641213778831</c:v>
                </c:pt>
              </c:numCache>
            </c:numRef>
          </c:val>
          <c:extLst>
            <c:ext xmlns:c16="http://schemas.microsoft.com/office/drawing/2014/chart" uri="{C3380CC4-5D6E-409C-BE32-E72D297353CC}">
              <c16:uniqueId val="{00000000-F656-45CC-B7F9-CED5CF2D84AE}"/>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13.751995763653802</c:v>
                </c:pt>
                <c:pt idx="1">
                  <c:v>10.622203925640967</c:v>
                </c:pt>
                <c:pt idx="2">
                  <c:v>4.9647918761266201</c:v>
                </c:pt>
                <c:pt idx="3">
                  <c:v>0.97906980195493587</c:v>
                </c:pt>
                <c:pt idx="4">
                  <c:v>0.19944617477711191</c:v>
                </c:pt>
              </c:numCache>
            </c:numRef>
          </c:val>
          <c:extLst>
            <c:ext xmlns:c16="http://schemas.microsoft.com/office/drawing/2014/chart" uri="{C3380CC4-5D6E-409C-BE32-E72D297353CC}">
              <c16:uniqueId val="{00000001-F656-45CC-B7F9-CED5CF2D84AE}"/>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19.688398086229434</c:v>
                </c:pt>
                <c:pt idx="1">
                  <c:v>17.359117501083922</c:v>
                </c:pt>
                <c:pt idx="2">
                  <c:v>10.063627276957618</c:v>
                </c:pt>
                <c:pt idx="3">
                  <c:v>1.8050456848081775</c:v>
                </c:pt>
                <c:pt idx="4">
                  <c:v>0.26701630096250173</c:v>
                </c:pt>
              </c:numCache>
            </c:numRef>
          </c:val>
          <c:extLst>
            <c:ext xmlns:c16="http://schemas.microsoft.com/office/drawing/2014/chart" uri="{C3380CC4-5D6E-409C-BE32-E72D297353CC}">
              <c16:uniqueId val="{00000002-F656-45CC-B7F9-CED5CF2D84AE}"/>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15.443697368233764</c:v>
                </c:pt>
                <c:pt idx="1">
                  <c:v>8.3597361657624649</c:v>
                </c:pt>
                <c:pt idx="2">
                  <c:v>2.8347608611718633</c:v>
                </c:pt>
                <c:pt idx="3">
                  <c:v>0.28797411969823367</c:v>
                </c:pt>
                <c:pt idx="4">
                  <c:v>9.8963104815557278E-3</c:v>
                </c:pt>
              </c:numCache>
            </c:numRef>
          </c:val>
          <c:extLst>
            <c:ext xmlns:c16="http://schemas.microsoft.com/office/drawing/2014/chart" uri="{C3380CC4-5D6E-409C-BE32-E72D297353CC}">
              <c16:uniqueId val="{00000003-F656-45CC-B7F9-CED5CF2D84AE}"/>
            </c:ext>
          </c:extLst>
        </c:ser>
        <c:dLbls>
          <c:showLegendKey val="0"/>
          <c:showVal val="0"/>
          <c:showCatName val="0"/>
          <c:showSerName val="0"/>
          <c:showPercent val="0"/>
          <c:showBubbleSize val="0"/>
        </c:dLbls>
        <c:gapWidth val="50"/>
        <c:overlap val="100"/>
        <c:axId val="217409792"/>
        <c:axId val="217417216"/>
      </c:barChart>
      <c:catAx>
        <c:axId val="21740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7216"/>
        <c:crosses val="autoZero"/>
        <c:auto val="1"/>
        <c:lblAlgn val="ctr"/>
        <c:lblOffset val="100"/>
        <c:tickLblSkip val="1"/>
        <c:tickMarkSkip val="1"/>
        <c:noMultiLvlLbl val="0"/>
      </c:catAx>
      <c:valAx>
        <c:axId val="21741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0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'DHS13'!$R$124:$AD$124</c:f>
              <c:numCache>
                <c:formatCode>###0.0</c:formatCode>
                <c:ptCount val="13"/>
                <c:pt idx="0">
                  <c:v>18.477860523045219</c:v>
                </c:pt>
                <c:pt idx="1">
                  <c:v>52.44973387734705</c:v>
                </c:pt>
                <c:pt idx="2">
                  <c:v>63.786352335551534</c:v>
                </c:pt>
                <c:pt idx="3">
                  <c:v>51.639862294336609</c:v>
                </c:pt>
                <c:pt idx="4">
                  <c:v>13.88057020780114</c:v>
                </c:pt>
                <c:pt idx="5">
                  <c:v>55.558017604420264</c:v>
                </c:pt>
                <c:pt idx="6">
                  <c:v>30.857641169410385</c:v>
                </c:pt>
                <c:pt idx="7">
                  <c:v>14.227151025827277</c:v>
                </c:pt>
                <c:pt idx="8">
                  <c:v>32.525868390844323</c:v>
                </c:pt>
                <c:pt idx="9">
                  <c:v>15.519064404930116</c:v>
                </c:pt>
                <c:pt idx="10">
                  <c:v>37.91714678890088</c:v>
                </c:pt>
                <c:pt idx="11">
                  <c:v>24.256049444043626</c:v>
                </c:pt>
                <c:pt idx="12">
                  <c:v>51.814517168896074</c:v>
                </c:pt>
              </c:numCache>
            </c:numRef>
          </c:val>
          <c:extLst>
            <c:ext xmlns:c16="http://schemas.microsoft.com/office/drawing/2014/chart" uri="{C3380CC4-5D6E-409C-BE32-E72D297353CC}">
              <c16:uniqueId val="{00000000-8E79-4880-9780-2AA889C6084D}"/>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'DHS13'!$R$125:$AD$125</c:f>
              <c:numCache>
                <c:formatCode>###0.0</c:formatCode>
                <c:ptCount val="13"/>
                <c:pt idx="0">
                  <c:v>2.2225861294223144</c:v>
                </c:pt>
                <c:pt idx="1">
                  <c:v>29.88196056234484</c:v>
                </c:pt>
                <c:pt idx="2">
                  <c:v>3.1148207218632966</c:v>
                </c:pt>
                <c:pt idx="3">
                  <c:v>15.909013904947587</c:v>
                </c:pt>
                <c:pt idx="4">
                  <c:v>5.6183060342549354</c:v>
                </c:pt>
                <c:pt idx="5">
                  <c:v>27.734851567363421</c:v>
                </c:pt>
                <c:pt idx="6">
                  <c:v>6.4248772664621274</c:v>
                </c:pt>
                <c:pt idx="7">
                  <c:v>1.4332787383419323</c:v>
                </c:pt>
                <c:pt idx="8">
                  <c:v>7.8702949908461504</c:v>
                </c:pt>
                <c:pt idx="9">
                  <c:v>1.2642059290238614</c:v>
                </c:pt>
                <c:pt idx="10">
                  <c:v>9.9636909152944604</c:v>
                </c:pt>
                <c:pt idx="11">
                  <c:v>3.7997643631496953</c:v>
                </c:pt>
                <c:pt idx="12">
                  <c:v>11.933102141270995</c:v>
                </c:pt>
              </c:numCache>
            </c:numRef>
          </c:val>
          <c:extLst>
            <c:ext xmlns:c16="http://schemas.microsoft.com/office/drawing/2014/chart" uri="{C3380CC4-5D6E-409C-BE32-E72D297353CC}">
              <c16:uniqueId val="{00000001-8E79-4880-9780-2AA889C6084D}"/>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'DHS13'!$R$126:$AD$126</c:f>
              <c:numCache>
                <c:formatCode>###0.0</c:formatCode>
                <c:ptCount val="13"/>
                <c:pt idx="0">
                  <c:v>0.60401234127662917</c:v>
                </c:pt>
                <c:pt idx="1">
                  <c:v>4.2824522355479377</c:v>
                </c:pt>
                <c:pt idx="2">
                  <c:v>6.8657009756801912</c:v>
                </c:pt>
                <c:pt idx="3">
                  <c:v>8.9118478374640802</c:v>
                </c:pt>
                <c:pt idx="4">
                  <c:v>5.7568473477903552</c:v>
                </c:pt>
                <c:pt idx="5">
                  <c:v>4.5746978234760025</c:v>
                </c:pt>
                <c:pt idx="6">
                  <c:v>6.2015672502637571</c:v>
                </c:pt>
                <c:pt idx="7">
                  <c:v>1.236392700760419</c:v>
                </c:pt>
                <c:pt idx="8">
                  <c:v>0.93091223071166951</c:v>
                </c:pt>
                <c:pt idx="9">
                  <c:v>3.5621208156156712</c:v>
                </c:pt>
                <c:pt idx="10">
                  <c:v>11.619655968474966</c:v>
                </c:pt>
                <c:pt idx="11">
                  <c:v>4.9040597406157787</c:v>
                </c:pt>
                <c:pt idx="12">
                  <c:v>4.8463658563057699</c:v>
                </c:pt>
              </c:numCache>
            </c:numRef>
          </c:val>
          <c:extLst>
            <c:ext xmlns:c16="http://schemas.microsoft.com/office/drawing/2014/chart" uri="{C3380CC4-5D6E-409C-BE32-E72D297353CC}">
              <c16:uniqueId val="{00000002-8E79-4880-9780-2AA889C6084D}"/>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'DHS13'!$R$121:$AD$121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'DHS13'!$R$127:$AD$127</c:f>
              <c:numCache>
                <c:formatCode>###0.0</c:formatCode>
                <c:ptCount val="13"/>
                <c:pt idx="0">
                  <c:v>78.695541006255837</c:v>
                </c:pt>
                <c:pt idx="1">
                  <c:v>13.385853324760172</c:v>
                </c:pt>
                <c:pt idx="2">
                  <c:v>26.233125966904979</c:v>
                </c:pt>
                <c:pt idx="3">
                  <c:v>23.539275963251725</c:v>
                </c:pt>
                <c:pt idx="4">
                  <c:v>74.744276410153574</c:v>
                </c:pt>
                <c:pt idx="5">
                  <c:v>12.132433004740312</c:v>
                </c:pt>
                <c:pt idx="6">
                  <c:v>56.515914313863732</c:v>
                </c:pt>
                <c:pt idx="7">
                  <c:v>83.103177535070373</c:v>
                </c:pt>
                <c:pt idx="8">
                  <c:v>58.67292438759786</c:v>
                </c:pt>
                <c:pt idx="9">
                  <c:v>79.65460885043035</c:v>
                </c:pt>
                <c:pt idx="10">
                  <c:v>40.499506327329691</c:v>
                </c:pt>
                <c:pt idx="11">
                  <c:v>67.040126452190904</c:v>
                </c:pt>
                <c:pt idx="12">
                  <c:v>31.406014833527163</c:v>
                </c:pt>
              </c:numCache>
            </c:numRef>
          </c:val>
          <c:extLst>
            <c:ext xmlns:c16="http://schemas.microsoft.com/office/drawing/2014/chart" uri="{C3380CC4-5D6E-409C-BE32-E72D297353CC}">
              <c16:uniqueId val="{00000003-8E79-4880-9780-2AA889C6084D}"/>
            </c:ext>
          </c:extLst>
        </c:ser>
        <c:dLbls>
          <c:showLegendKey val="0"/>
          <c:showVal val="0"/>
          <c:showCatName val="0"/>
          <c:showSerName val="0"/>
          <c:showPercent val="0"/>
          <c:showBubbleSize val="0"/>
        </c:dLbls>
        <c:gapWidth val="50"/>
        <c:overlap val="100"/>
        <c:axId val="219182592"/>
        <c:axId val="219184128"/>
      </c:barChart>
      <c:catAx>
        <c:axId val="21918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4128"/>
        <c:crosses val="autoZero"/>
        <c:auto val="1"/>
        <c:lblAlgn val="ctr"/>
        <c:lblOffset val="100"/>
        <c:tickLblSkip val="1"/>
        <c:tickMarkSkip val="1"/>
        <c:noMultiLvlLbl val="0"/>
      </c:catAx>
      <c:valAx>
        <c:axId val="219184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11.820859171056828</c:v>
                </c:pt>
                <c:pt idx="1">
                  <c:v>21.854698327154484</c:v>
                </c:pt>
                <c:pt idx="2">
                  <c:v>23.835979650443772</c:v>
                </c:pt>
                <c:pt idx="3">
                  <c:v>29.857681176462354</c:v>
                </c:pt>
                <c:pt idx="4">
                  <c:v>50.374710740705417</c:v>
                </c:pt>
              </c:numCache>
            </c:numRef>
          </c:val>
          <c:extLst>
            <c:ext xmlns:c16="http://schemas.microsoft.com/office/drawing/2014/chart" uri="{C3380CC4-5D6E-409C-BE32-E72D297353CC}">
              <c16:uniqueId val="{00000000-86E3-4468-A717-70B105455CF4}"/>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59.086448776016319</c:v>
                </c:pt>
                <c:pt idx="1">
                  <c:v>64.031302080256481</c:v>
                </c:pt>
                <c:pt idx="2">
                  <c:v>64.350662309589381</c:v>
                </c:pt>
                <c:pt idx="3">
                  <c:v>59.82081067641338</c:v>
                </c:pt>
                <c:pt idx="4">
                  <c:v>41.771573223722299</c:v>
                </c:pt>
              </c:numCache>
            </c:numRef>
          </c:val>
          <c:extLst>
            <c:ext xmlns:c16="http://schemas.microsoft.com/office/drawing/2014/chart" uri="{C3380CC4-5D6E-409C-BE32-E72D297353CC}">
              <c16:uniqueId val="{00000001-86E3-4468-A717-70B105455CF4}"/>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29.092692052926889</c:v>
                </c:pt>
                <c:pt idx="1">
                  <c:v>14.113999592589241</c:v>
                </c:pt>
                <c:pt idx="2">
                  <c:v>11.813358039966966</c:v>
                </c:pt>
                <c:pt idx="3">
                  <c:v>10.321508147124472</c:v>
                </c:pt>
                <c:pt idx="4">
                  <c:v>7.8537160355722317</c:v>
                </c:pt>
              </c:numCache>
            </c:numRef>
          </c:val>
          <c:extLst>
            <c:ext xmlns:c16="http://schemas.microsoft.com/office/drawing/2014/chart" uri="{C3380CC4-5D6E-409C-BE32-E72D297353CC}">
              <c16:uniqueId val="{00000002-86E3-4468-A717-70B105455CF4}"/>
            </c:ext>
          </c:extLst>
        </c:ser>
        <c:dLbls>
          <c:showLegendKey val="0"/>
          <c:showVal val="0"/>
          <c:showCatName val="0"/>
          <c:showSerName val="0"/>
          <c:showPercent val="0"/>
          <c:showBubbleSize val="0"/>
        </c:dLbls>
        <c:gapWidth val="50"/>
        <c:overlap val="100"/>
        <c:axId val="234500480"/>
        <c:axId val="235152128"/>
      </c:barChart>
      <c:catAx>
        <c:axId val="23450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2128"/>
        <c:crosses val="autoZero"/>
        <c:auto val="1"/>
        <c:lblAlgn val="ctr"/>
        <c:lblOffset val="100"/>
        <c:tickLblSkip val="1"/>
        <c:tickMarkSkip val="1"/>
        <c:noMultiLvlLbl val="0"/>
      </c:catAx>
      <c:valAx>
        <c:axId val="23515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50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'DHS13'!$R$222:$AD$222</c:f>
              <c:numCache>
                <c:formatCode>###0.0</c:formatCode>
                <c:ptCount val="13"/>
                <c:pt idx="0">
                  <c:v>34.120731330254387</c:v>
                </c:pt>
                <c:pt idx="1">
                  <c:v>57.705273134799903</c:v>
                </c:pt>
                <c:pt idx="2">
                  <c:v>57.052523276900793</c:v>
                </c:pt>
                <c:pt idx="3">
                  <c:v>47.499021860815809</c:v>
                </c:pt>
                <c:pt idx="4">
                  <c:v>19.495016242340004</c:v>
                </c:pt>
                <c:pt idx="5">
                  <c:v>63.716007446176462</c:v>
                </c:pt>
                <c:pt idx="6">
                  <c:v>62.14646559320466</c:v>
                </c:pt>
                <c:pt idx="7">
                  <c:v>18.135126732264311</c:v>
                </c:pt>
                <c:pt idx="8">
                  <c:v>51.456134870210832</c:v>
                </c:pt>
                <c:pt idx="9">
                  <c:v>23.798217050137907</c:v>
                </c:pt>
                <c:pt idx="10">
                  <c:v>56.050595621513978</c:v>
                </c:pt>
                <c:pt idx="11">
                  <c:v>38.515767162849862</c:v>
                </c:pt>
                <c:pt idx="12">
                  <c:v>72.185024430379841</c:v>
                </c:pt>
              </c:numCache>
            </c:numRef>
          </c:val>
          <c:extLst>
            <c:ext xmlns:c16="http://schemas.microsoft.com/office/drawing/2014/chart" uri="{C3380CC4-5D6E-409C-BE32-E72D297353CC}">
              <c16:uniqueId val="{00000000-8036-4FE7-95FE-DFAA275CEFB1}"/>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'DHS13'!$R$223:$AD$223</c:f>
              <c:numCache>
                <c:formatCode>###0.0</c:formatCode>
                <c:ptCount val="13"/>
                <c:pt idx="0">
                  <c:v>47.205982413775303</c:v>
                </c:pt>
                <c:pt idx="1">
                  <c:v>36.244425528242424</c:v>
                </c:pt>
                <c:pt idx="2">
                  <c:v>34.269177415646048</c:v>
                </c:pt>
                <c:pt idx="3">
                  <c:v>16.371367274125699</c:v>
                </c:pt>
                <c:pt idx="4">
                  <c:v>42.087058440087056</c:v>
                </c:pt>
                <c:pt idx="5">
                  <c:v>28.117770805167737</c:v>
                </c:pt>
                <c:pt idx="6">
                  <c:v>28.413782901369121</c:v>
                </c:pt>
                <c:pt idx="7">
                  <c:v>69.304623119173513</c:v>
                </c:pt>
                <c:pt idx="8">
                  <c:v>30.533638895070691</c:v>
                </c:pt>
                <c:pt idx="9">
                  <c:v>68.16121508170599</c:v>
                </c:pt>
                <c:pt idx="10">
                  <c:v>43.281194920359496</c:v>
                </c:pt>
                <c:pt idx="11">
                  <c:v>59.561780911166885</c:v>
                </c:pt>
                <c:pt idx="12">
                  <c:v>24.254414814254339</c:v>
                </c:pt>
              </c:numCache>
            </c:numRef>
          </c:val>
          <c:extLst>
            <c:ext xmlns:c16="http://schemas.microsoft.com/office/drawing/2014/chart" uri="{C3380CC4-5D6E-409C-BE32-E72D297353CC}">
              <c16:uniqueId val="{00000001-8036-4FE7-95FE-DFAA275CEFB1}"/>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'DHS13'!$R$221:$AD$221</c:f>
              <c:strCache>
                <c:ptCount val="13"/>
                <c:pt idx="0">
                  <c:v>Caprivi</c:v>
                </c:pt>
                <c:pt idx="1">
                  <c:v>Erongo</c:v>
                </c:pt>
                <c:pt idx="2">
                  <c:v>Hardap</c:v>
                </c:pt>
                <c:pt idx="3">
                  <c:v>Karas</c:v>
                </c:pt>
                <c:pt idx="4">
                  <c:v>Kavango</c:v>
                </c:pt>
                <c:pt idx="5">
                  <c:v>Khomas</c:v>
                </c:pt>
                <c:pt idx="6">
                  <c:v>Kunene</c:v>
                </c:pt>
                <c:pt idx="7">
                  <c:v>Ohangwena</c:v>
                </c:pt>
                <c:pt idx="8">
                  <c:v>Omaheke</c:v>
                </c:pt>
                <c:pt idx="9">
                  <c:v>Omusati</c:v>
                </c:pt>
                <c:pt idx="10">
                  <c:v>Oshana</c:v>
                </c:pt>
                <c:pt idx="11">
                  <c:v>Oshikoto</c:v>
                </c:pt>
                <c:pt idx="12">
                  <c:v>Otjozondjupa</c:v>
                </c:pt>
              </c:strCache>
            </c:strRef>
          </c:cat>
          <c:val>
            <c:numRef>
              <c:f>'DHS13'!$R$224:$AD$224</c:f>
              <c:numCache>
                <c:formatCode>###0.0</c:formatCode>
                <c:ptCount val="13"/>
                <c:pt idx="0">
                  <c:v>18.673286255970478</c:v>
                </c:pt>
                <c:pt idx="1">
                  <c:v>6.0503013369579142</c:v>
                </c:pt>
                <c:pt idx="2">
                  <c:v>8.6782993074530079</c:v>
                </c:pt>
                <c:pt idx="3">
                  <c:v>36.129610865058488</c:v>
                </c:pt>
                <c:pt idx="4">
                  <c:v>38.417925317573228</c:v>
                </c:pt>
                <c:pt idx="5">
                  <c:v>8.1662217486557935</c:v>
                </c:pt>
                <c:pt idx="6">
                  <c:v>9.4397515054262406</c:v>
                </c:pt>
                <c:pt idx="7">
                  <c:v>12.560250148562183</c:v>
                </c:pt>
                <c:pt idx="8">
                  <c:v>18.010226234718488</c:v>
                </c:pt>
                <c:pt idx="9">
                  <c:v>8.0405678681563728</c:v>
                </c:pt>
                <c:pt idx="10">
                  <c:v>0.66820945812614707</c:v>
                </c:pt>
                <c:pt idx="11">
                  <c:v>1.9224519259831681</c:v>
                </c:pt>
                <c:pt idx="12">
                  <c:v>3.5605607553658181</c:v>
                </c:pt>
              </c:numCache>
            </c:numRef>
          </c:val>
          <c:extLst>
            <c:ext xmlns:c16="http://schemas.microsoft.com/office/drawing/2014/chart" uri="{C3380CC4-5D6E-409C-BE32-E72D297353CC}">
              <c16:uniqueId val="{00000002-8036-4FE7-95FE-DFAA275CEFB1}"/>
            </c:ext>
          </c:extLst>
        </c:ser>
        <c:dLbls>
          <c:showLegendKey val="0"/>
          <c:showVal val="0"/>
          <c:showCatName val="0"/>
          <c:showSerName val="0"/>
          <c:showPercent val="0"/>
          <c:showBubbleSize val="0"/>
        </c:dLbls>
        <c:gapWidth val="50"/>
        <c:overlap val="100"/>
        <c:axId val="327726976"/>
        <c:axId val="327728512"/>
      </c:barChart>
      <c:catAx>
        <c:axId val="32772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28512"/>
        <c:crosses val="autoZero"/>
        <c:auto val="1"/>
        <c:lblAlgn val="ctr"/>
        <c:lblOffset val="100"/>
        <c:tickLblSkip val="1"/>
        <c:tickMarkSkip val="1"/>
        <c:noMultiLvlLbl val="0"/>
      </c:catAx>
      <c:valAx>
        <c:axId val="327728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2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17.281098960388423</c:v>
                </c:pt>
                <c:pt idx="1">
                  <c:v>27.09379487665257</c:v>
                </c:pt>
                <c:pt idx="2">
                  <c:v>39.768955291845117</c:v>
                </c:pt>
                <c:pt idx="3">
                  <c:v>56.72925699785737</c:v>
                </c:pt>
                <c:pt idx="4">
                  <c:v>78.534898953812316</c:v>
                </c:pt>
              </c:numCache>
            </c:numRef>
          </c:val>
          <c:extLst>
            <c:ext xmlns:c16="http://schemas.microsoft.com/office/drawing/2014/chart" uri="{C3380CC4-5D6E-409C-BE32-E72D297353CC}">
              <c16:uniqueId val="{00000000-EBD0-435A-8078-232B60603DE4}"/>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59.903171596955161</c:v>
                </c:pt>
                <c:pt idx="1">
                  <c:v>59.401587861389928</c:v>
                </c:pt>
                <c:pt idx="2">
                  <c:v>51.146121433786121</c:v>
                </c:pt>
                <c:pt idx="3">
                  <c:v>33.855074313490455</c:v>
                </c:pt>
                <c:pt idx="4">
                  <c:v>16.174871813538523</c:v>
                </c:pt>
              </c:numCache>
            </c:numRef>
          </c:val>
          <c:extLst>
            <c:ext xmlns:c16="http://schemas.microsoft.com/office/drawing/2014/chart" uri="{C3380CC4-5D6E-409C-BE32-E72D297353CC}">
              <c16:uniqueId val="{00000001-EBD0-435A-8078-232B60603DE4}"/>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22.815729442656583</c:v>
                </c:pt>
                <c:pt idx="1">
                  <c:v>13.504617261957531</c:v>
                </c:pt>
                <c:pt idx="2">
                  <c:v>9.0849232743687871</c:v>
                </c:pt>
                <c:pt idx="3">
                  <c:v>9.4156686886520582</c:v>
                </c:pt>
                <c:pt idx="4">
                  <c:v>5.2902292326492173</c:v>
                </c:pt>
              </c:numCache>
            </c:numRef>
          </c:val>
          <c:extLst>
            <c:ext xmlns:c16="http://schemas.microsoft.com/office/drawing/2014/chart" uri="{C3380CC4-5D6E-409C-BE32-E72D297353CC}">
              <c16:uniqueId val="{00000002-EBD0-435A-8078-232B60603DE4}"/>
            </c:ext>
          </c:extLst>
        </c:ser>
        <c:dLbls>
          <c:showLegendKey val="0"/>
          <c:showVal val="0"/>
          <c:showCatName val="0"/>
          <c:showSerName val="0"/>
          <c:showPercent val="0"/>
          <c:showBubbleSize val="0"/>
        </c:dLbls>
        <c:gapWidth val="50"/>
        <c:overlap val="100"/>
        <c:axId val="329313280"/>
        <c:axId val="329315840"/>
      </c:barChart>
      <c:catAx>
        <c:axId val="329313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5840"/>
        <c:crosses val="autoZero"/>
        <c:auto val="1"/>
        <c:lblAlgn val="ctr"/>
        <c:lblOffset val="100"/>
        <c:tickLblSkip val="1"/>
        <c:tickMarkSkip val="1"/>
        <c:noMultiLvlLbl val="0"/>
      </c:catAx>
      <c:valAx>
        <c:axId val="329315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3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86.54144140570277</c:v>
                </c:pt>
                <c:pt idx="1">
                  <c:v>94.909137251952203</c:v>
                </c:pt>
                <c:pt idx="2">
                  <c:v>98.755163766617812</c:v>
                </c:pt>
                <c:pt idx="3">
                  <c:v>99.307226659358221</c:v>
                </c:pt>
                <c:pt idx="4">
                  <c:v>99.823864169877453</c:v>
                </c:pt>
              </c:numCache>
            </c:numRef>
          </c:val>
          <c:extLst>
            <c:ext xmlns:c16="http://schemas.microsoft.com/office/drawing/2014/chart" uri="{C3380CC4-5D6E-409C-BE32-E72D297353CC}">
              <c16:uniqueId val="{00000000-C487-4BE0-9A9D-6A642CF99D29}"/>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7.9361147140600812</c:v>
                </c:pt>
                <c:pt idx="1">
                  <c:v>1.8381993963171173</c:v>
                </c:pt>
                <c:pt idx="2">
                  <c:v>0</c:v>
                </c:pt>
                <c:pt idx="3">
                  <c:v>0.29881813438121829</c:v>
                </c:pt>
                <c:pt idx="4">
                  <c:v>0</c:v>
                </c:pt>
              </c:numCache>
            </c:numRef>
          </c:val>
          <c:extLst>
            <c:ext xmlns:c16="http://schemas.microsoft.com/office/drawing/2014/chart" uri="{C3380CC4-5D6E-409C-BE32-E72D297353CC}">
              <c16:uniqueId val="{00000001-C487-4BE0-9A9D-6A642CF99D29}"/>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4.8945754981308118</c:v>
                </c:pt>
                <c:pt idx="1">
                  <c:v>3.2526633517306802</c:v>
                </c:pt>
                <c:pt idx="2">
                  <c:v>1.2448362333821876</c:v>
                </c:pt>
                <c:pt idx="3">
                  <c:v>0.39395520626056035</c:v>
                </c:pt>
                <c:pt idx="4">
                  <c:v>0.17613583012254708</c:v>
                </c:pt>
              </c:numCache>
            </c:numRef>
          </c:val>
          <c:extLst>
            <c:ext xmlns:c16="http://schemas.microsoft.com/office/drawing/2014/chart" uri="{C3380CC4-5D6E-409C-BE32-E72D297353CC}">
              <c16:uniqueId val="{00000002-C487-4BE0-9A9D-6A642CF99D29}"/>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0.62786838210633722</c:v>
                </c:pt>
                <c:pt idx="1">
                  <c:v>0</c:v>
                </c:pt>
                <c:pt idx="2">
                  <c:v>0</c:v>
                </c:pt>
                <c:pt idx="3">
                  <c:v>0</c:v>
                </c:pt>
                <c:pt idx="4">
                  <c:v>0</c:v>
                </c:pt>
              </c:numCache>
            </c:numRef>
          </c:val>
          <c:extLst>
            <c:ext xmlns:c16="http://schemas.microsoft.com/office/drawing/2014/chart" uri="{C3380CC4-5D6E-409C-BE32-E72D297353CC}">
              <c16:uniqueId val="{00000003-C487-4BE0-9A9D-6A642CF99D29}"/>
            </c:ext>
          </c:extLst>
        </c:ser>
        <c:dLbls>
          <c:showLegendKey val="0"/>
          <c:showVal val="0"/>
          <c:showCatName val="0"/>
          <c:showSerName val="0"/>
          <c:showPercent val="0"/>
          <c:showBubbleSize val="0"/>
        </c:dLbls>
        <c:gapWidth val="50"/>
        <c:overlap val="100"/>
        <c:axId val="329507200"/>
        <c:axId val="329509888"/>
      </c:barChart>
      <c:catAx>
        <c:axId val="32950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9888"/>
        <c:crosses val="autoZero"/>
        <c:auto val="1"/>
        <c:lblAlgn val="ctr"/>
        <c:lblOffset val="100"/>
        <c:tickLblSkip val="1"/>
        <c:tickMarkSkip val="1"/>
        <c:noMultiLvlLbl val="0"/>
      </c:catAx>
      <c:valAx>
        <c:axId val="329509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10.185863210893224</c:v>
                </c:pt>
                <c:pt idx="1">
                  <c:v>25.658187582042473</c:v>
                </c:pt>
                <c:pt idx="2">
                  <c:v>57.179021922168694</c:v>
                </c:pt>
                <c:pt idx="3">
                  <c:v>82.14282840489939</c:v>
                </c:pt>
                <c:pt idx="4">
                  <c:v>92.493566999382935</c:v>
                </c:pt>
              </c:numCache>
            </c:numRef>
          </c:val>
          <c:extLst>
            <c:ext xmlns:c16="http://schemas.microsoft.com/office/drawing/2014/chart" uri="{C3380CC4-5D6E-409C-BE32-E72D297353CC}">
              <c16:uniqueId val="{00000000-36FB-4701-A4BB-260BA8F589E9}"/>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19.058258025600615</c:v>
                </c:pt>
                <c:pt idx="1">
                  <c:v>29.59872881961574</c:v>
                </c:pt>
                <c:pt idx="2">
                  <c:v>32.108363782823901</c:v>
                </c:pt>
                <c:pt idx="3">
                  <c:v>14.397171310706359</c:v>
                </c:pt>
                <c:pt idx="4">
                  <c:v>6.2460075257733401</c:v>
                </c:pt>
              </c:numCache>
            </c:numRef>
          </c:val>
          <c:extLst>
            <c:ext xmlns:c16="http://schemas.microsoft.com/office/drawing/2014/chart" uri="{C3380CC4-5D6E-409C-BE32-E72D297353CC}">
              <c16:uniqueId val="{00000001-36FB-4701-A4BB-260BA8F589E9}"/>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11.561892254397819</c:v>
                </c:pt>
                <c:pt idx="1">
                  <c:v>11.17966209764176</c:v>
                </c:pt>
                <c:pt idx="2">
                  <c:v>4.1430188449588927</c:v>
                </c:pt>
                <c:pt idx="3">
                  <c:v>3.3247843282532772</c:v>
                </c:pt>
                <c:pt idx="4">
                  <c:v>1.1430283904787082</c:v>
                </c:pt>
              </c:numCache>
            </c:numRef>
          </c:val>
          <c:extLst>
            <c:ext xmlns:c16="http://schemas.microsoft.com/office/drawing/2014/chart" uri="{C3380CC4-5D6E-409C-BE32-E72D297353CC}">
              <c16:uniqueId val="{00000002-36FB-4701-A4BB-260BA8F589E9}"/>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59.193986509108342</c:v>
                </c:pt>
                <c:pt idx="1">
                  <c:v>33.563421500700024</c:v>
                </c:pt>
                <c:pt idx="2">
                  <c:v>6.5695954500485128</c:v>
                </c:pt>
                <c:pt idx="3">
                  <c:v>0.13521595614097412</c:v>
                </c:pt>
                <c:pt idx="4">
                  <c:v>0.11739708436501678</c:v>
                </c:pt>
              </c:numCache>
            </c:numRef>
          </c:val>
          <c:extLst>
            <c:ext xmlns:c16="http://schemas.microsoft.com/office/drawing/2014/chart" uri="{C3380CC4-5D6E-409C-BE32-E72D297353CC}">
              <c16:uniqueId val="{00000003-36FB-4701-A4BB-260BA8F589E9}"/>
            </c:ext>
          </c:extLst>
        </c:ser>
        <c:dLbls>
          <c:showLegendKey val="0"/>
          <c:showVal val="0"/>
          <c:showCatName val="0"/>
          <c:showSerName val="0"/>
          <c:showPercent val="0"/>
          <c:showBubbleSize val="0"/>
        </c:dLbls>
        <c:gapWidth val="50"/>
        <c:overlap val="100"/>
        <c:axId val="331756672"/>
        <c:axId val="331758592"/>
      </c:barChart>
      <c:catAx>
        <c:axId val="33175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8592"/>
        <c:crosses val="autoZero"/>
        <c:auto val="1"/>
        <c:lblAlgn val="ctr"/>
        <c:lblOffset val="100"/>
        <c:tickLblSkip val="1"/>
        <c:tickMarkSkip val="1"/>
        <c:noMultiLvlLbl val="0"/>
      </c:catAx>
      <c:valAx>
        <c:axId val="331758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40.589438273088867</c:v>
                </c:pt>
                <c:pt idx="1">
                  <c:v>50.140002287435948</c:v>
                </c:pt>
                <c:pt idx="2">
                  <c:v>64.738235893272858</c:v>
                </c:pt>
                <c:pt idx="3">
                  <c:v>76.148975570050851</c:v>
                </c:pt>
                <c:pt idx="4">
                  <c:v>80.554178599459064</c:v>
                </c:pt>
              </c:numCache>
            </c:numRef>
          </c:val>
          <c:extLst>
            <c:ext xmlns:c16="http://schemas.microsoft.com/office/drawing/2014/chart" uri="{C3380CC4-5D6E-409C-BE32-E72D297353CC}">
              <c16:uniqueId val="{00000000-DBB9-4532-A8C0-DFF775E65FB5}"/>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43.541384849748866</c:v>
                </c:pt>
                <c:pt idx="1">
                  <c:v>38.865479681340844</c:v>
                </c:pt>
                <c:pt idx="2">
                  <c:v>27.48250689551368</c:v>
                </c:pt>
                <c:pt idx="3">
                  <c:v>19.845277106096127</c:v>
                </c:pt>
                <c:pt idx="4">
                  <c:v>12.756272493494016</c:v>
                </c:pt>
              </c:numCache>
            </c:numRef>
          </c:val>
          <c:extLst>
            <c:ext xmlns:c16="http://schemas.microsoft.com/office/drawing/2014/chart" uri="{C3380CC4-5D6E-409C-BE32-E72D297353CC}">
              <c16:uniqueId val="{00000001-DBB9-4532-A8C0-DFF775E65FB5}"/>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15.869176877162211</c:v>
                </c:pt>
                <c:pt idx="1">
                  <c:v>10.994518031223297</c:v>
                </c:pt>
                <c:pt idx="2">
                  <c:v>7.779257211213614</c:v>
                </c:pt>
                <c:pt idx="3">
                  <c:v>4.0057473238530257</c:v>
                </c:pt>
                <c:pt idx="4">
                  <c:v>6.6895489070468859</c:v>
                </c:pt>
              </c:numCache>
            </c:numRef>
          </c:val>
          <c:extLst>
            <c:ext xmlns:c16="http://schemas.microsoft.com/office/drawing/2014/chart" uri="{C3380CC4-5D6E-409C-BE32-E72D297353CC}">
              <c16:uniqueId val="{00000002-DBB9-4532-A8C0-DFF775E65FB5}"/>
            </c:ext>
          </c:extLst>
        </c:ser>
        <c:dLbls>
          <c:showLegendKey val="0"/>
          <c:showVal val="0"/>
          <c:showCatName val="0"/>
          <c:showSerName val="0"/>
          <c:showPercent val="0"/>
          <c:showBubbleSize val="0"/>
        </c:dLbls>
        <c:gapWidth val="50"/>
        <c:overlap val="100"/>
        <c:axId val="337309696"/>
        <c:axId val="337311616"/>
      </c:barChart>
      <c:catAx>
        <c:axId val="337309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1616"/>
        <c:crosses val="autoZero"/>
        <c:auto val="1"/>
        <c:lblAlgn val="ctr"/>
        <c:lblOffset val="100"/>
        <c:tickLblSkip val="1"/>
        <c:tickMarkSkip val="1"/>
        <c:noMultiLvlLbl val="0"/>
      </c:catAx>
      <c:valAx>
        <c:axId val="337311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09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3.5522335583223197</c:v>
                </c:pt>
                <c:pt idx="1">
                  <c:v>8.7723595528899914</c:v>
                </c:pt>
                <c:pt idx="2">
                  <c:v>20.792278546653975</c:v>
                </c:pt>
                <c:pt idx="3">
                  <c:v>50.48593384703814</c:v>
                </c:pt>
                <c:pt idx="4">
                  <c:v>87.250914721490886</c:v>
                </c:pt>
              </c:numCache>
            </c:numRef>
          </c:val>
          <c:extLst>
            <c:ext xmlns:c16="http://schemas.microsoft.com/office/drawing/2014/chart" uri="{C3380CC4-5D6E-409C-BE32-E72D297353CC}">
              <c16:uniqueId val="{00000000-9F09-4834-89ED-0A9EE8D4D8FF}"/>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1.9258161041014907</c:v>
                </c:pt>
                <c:pt idx="1">
                  <c:v>5.2782058803000851</c:v>
                </c:pt>
                <c:pt idx="2">
                  <c:v>13.37605958812917</c:v>
                </c:pt>
                <c:pt idx="3">
                  <c:v>25.56442533773204</c:v>
                </c:pt>
                <c:pt idx="4">
                  <c:v>10.308009571706627</c:v>
                </c:pt>
              </c:numCache>
            </c:numRef>
          </c:val>
          <c:extLst>
            <c:ext xmlns:c16="http://schemas.microsoft.com/office/drawing/2014/chart" uri="{C3380CC4-5D6E-409C-BE32-E72D297353CC}">
              <c16:uniqueId val="{00000001-9F09-4834-89ED-0A9EE8D4D8FF}"/>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2.2087186484583299</c:v>
                </c:pt>
                <c:pt idx="1">
                  <c:v>3.8858072826100312</c:v>
                </c:pt>
                <c:pt idx="2">
                  <c:v>7.9362527709082684</c:v>
                </c:pt>
                <c:pt idx="3">
                  <c:v>7.3575777115353844</c:v>
                </c:pt>
                <c:pt idx="4">
                  <c:v>2.2226831539977092</c:v>
                </c:pt>
              </c:numCache>
            </c:numRef>
          </c:val>
          <c:extLst>
            <c:ext xmlns:c16="http://schemas.microsoft.com/office/drawing/2014/chart" uri="{C3380CC4-5D6E-409C-BE32-E72D297353CC}">
              <c16:uniqueId val="{00000002-9F09-4834-89ED-0A9EE8D4D8FF}"/>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92.31323168911787</c:v>
                </c:pt>
                <c:pt idx="1">
                  <c:v>82.063627284199882</c:v>
                </c:pt>
                <c:pt idx="2">
                  <c:v>57.89540909430859</c:v>
                </c:pt>
                <c:pt idx="3">
                  <c:v>16.592063103694436</c:v>
                </c:pt>
                <c:pt idx="4">
                  <c:v>0.21839255280477732</c:v>
                </c:pt>
              </c:numCache>
            </c:numRef>
          </c:val>
          <c:extLst>
            <c:ext xmlns:c16="http://schemas.microsoft.com/office/drawing/2014/chart" uri="{C3380CC4-5D6E-409C-BE32-E72D297353CC}">
              <c16:uniqueId val="{00000003-9F09-4834-89ED-0A9EE8D4D8FF}"/>
            </c:ext>
          </c:extLst>
        </c:ser>
        <c:dLbls>
          <c:showLegendKey val="0"/>
          <c:showVal val="0"/>
          <c:showCatName val="0"/>
          <c:showSerName val="0"/>
          <c:showPercent val="0"/>
          <c:showBubbleSize val="0"/>
        </c:dLbls>
        <c:gapWidth val="50"/>
        <c:overlap val="100"/>
        <c:axId val="233554688"/>
        <c:axId val="233556608"/>
      </c:barChart>
      <c:catAx>
        <c:axId val="23355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6608"/>
        <c:crosses val="autoZero"/>
        <c:auto val="1"/>
        <c:lblAlgn val="ctr"/>
        <c:lblOffset val="100"/>
        <c:tickLblSkip val="1"/>
        <c:tickMarkSkip val="1"/>
        <c:noMultiLvlLbl val="0"/>
      </c:catAx>
      <c:valAx>
        <c:axId val="233556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1.7040061105371458</c:v>
                </c:pt>
                <c:pt idx="1">
                  <c:v>5.840010818051363</c:v>
                </c:pt>
                <c:pt idx="2">
                  <c:v>7.3384032993085153</c:v>
                </c:pt>
                <c:pt idx="3">
                  <c:v>20.231315091280894</c:v>
                </c:pt>
                <c:pt idx="4">
                  <c:v>50.379442242791001</c:v>
                </c:pt>
              </c:numCache>
            </c:numRef>
          </c:val>
          <c:extLst>
            <c:ext xmlns:c16="http://schemas.microsoft.com/office/drawing/2014/chart" uri="{C3380CC4-5D6E-409C-BE32-E72D297353CC}">
              <c16:uniqueId val="{00000000-2857-4023-B961-13AB16B11888}"/>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1.2542395050001993</c:v>
                </c:pt>
                <c:pt idx="1">
                  <c:v>0.69295014433725088</c:v>
                </c:pt>
                <c:pt idx="2">
                  <c:v>2.5956476722608826</c:v>
                </c:pt>
                <c:pt idx="3">
                  <c:v>3.4972371005087708</c:v>
                </c:pt>
                <c:pt idx="4">
                  <c:v>8.9108586391891187</c:v>
                </c:pt>
              </c:numCache>
            </c:numRef>
          </c:val>
          <c:extLst>
            <c:ext xmlns:c16="http://schemas.microsoft.com/office/drawing/2014/chart" uri="{C3380CC4-5D6E-409C-BE32-E72D297353CC}">
              <c16:uniqueId val="{00000001-2857-4023-B961-13AB16B11888}"/>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1.118796287322283</c:v>
                </c:pt>
                <c:pt idx="1">
                  <c:v>1.1604271485664697</c:v>
                </c:pt>
                <c:pt idx="2">
                  <c:v>2.5658060337395483</c:v>
                </c:pt>
                <c:pt idx="3">
                  <c:v>4.9734420841227518</c:v>
                </c:pt>
                <c:pt idx="4">
                  <c:v>7.0419733419072941</c:v>
                </c:pt>
              </c:numCache>
            </c:numRef>
          </c:val>
          <c:extLst>
            <c:ext xmlns:c16="http://schemas.microsoft.com/office/drawing/2014/chart" uri="{C3380CC4-5D6E-409C-BE32-E72D297353CC}">
              <c16:uniqueId val="{00000002-2857-4023-B961-13AB16B11888}"/>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95.922958097140366</c:v>
                </c:pt>
                <c:pt idx="1">
                  <c:v>92.306611889044916</c:v>
                </c:pt>
                <c:pt idx="2">
                  <c:v>87.50014299469106</c:v>
                </c:pt>
                <c:pt idx="3">
                  <c:v>71.298005724087588</c:v>
                </c:pt>
                <c:pt idx="4">
                  <c:v>33.66772577611259</c:v>
                </c:pt>
              </c:numCache>
            </c:numRef>
          </c:val>
          <c:extLst>
            <c:ext xmlns:c16="http://schemas.microsoft.com/office/drawing/2014/chart" uri="{C3380CC4-5D6E-409C-BE32-E72D297353CC}">
              <c16:uniqueId val="{00000003-2857-4023-B961-13AB16B11888}"/>
            </c:ext>
          </c:extLst>
        </c:ser>
        <c:dLbls>
          <c:showLegendKey val="0"/>
          <c:showVal val="0"/>
          <c:showCatName val="0"/>
          <c:showSerName val="0"/>
          <c:showPercent val="0"/>
          <c:showBubbleSize val="0"/>
        </c:dLbls>
        <c:gapWidth val="50"/>
        <c:overlap val="100"/>
        <c:axId val="217966848"/>
        <c:axId val="218525696"/>
      </c:barChart>
      <c:catAx>
        <c:axId val="217966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25696"/>
        <c:crosses val="autoZero"/>
        <c:auto val="1"/>
        <c:lblAlgn val="ctr"/>
        <c:lblOffset val="100"/>
        <c:tickLblSkip val="1"/>
        <c:tickMarkSkip val="1"/>
        <c:noMultiLvlLbl val="0"/>
      </c:catAx>
      <c:valAx>
        <c:axId val="21852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6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1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1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1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1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39"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27000000}"/>
            </a:ext>
          </a:extLst>
        </xdr:cNvPr>
        <xdr:cNvSpPr/>
      </xdr:nvSpPr>
      <xdr:spPr>
        <a:xfrm>
          <a:off x="2357438" y="787955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2945" name="Button 17"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1638300</xdr:colOff>
      <xdr:row>400</xdr:row>
      <xdr:rowOff>257175</xdr:rowOff>
    </xdr:to>
    <xdr:sp macro="" textlink="">
      <xdr:nvSpPr>
        <xdr:cNvPr id="41"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29000000}"/>
            </a:ext>
          </a:extLst>
        </xdr:cNvPr>
        <xdr:cNvSpPr/>
      </xdr:nvSpPr>
      <xdr:spPr>
        <a:xfrm>
          <a:off x="2357438" y="78795563"/>
          <a:ext cx="1476375" cy="619125"/>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6" name="B_Com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7" name="B_San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8" name="B_Hyg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9" name="B_Sub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50" name="B_WQ1"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1" name="B_Com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2" name="B_Hyg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3" name="B_Wat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4" name="B_Sub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5" name="B_WQ2"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6" name="B_Wat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7" name="B_San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8" name="B_Com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9" name="B_Sub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60" name="B_WQ3"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2961" name="B_Matrix"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7" name="Button 49" descr="   Go to MHH  "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6" name="Button 58"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7" name="Button 59" descr="   Go to MHH  "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6" name="Button 68" hidden="1">
              <a:extLst>
                <a:ext uri="{63B3BB69-23CF-44E3-9099-C40C66FF867C}">
                  <a14:compatExt spid="_x0000_s252996"/>
                </a:ext>
                <a:ext uri="{FF2B5EF4-FFF2-40B4-BE49-F238E27FC236}">
                  <a16:creationId xmlns:a16="http://schemas.microsoft.com/office/drawing/2014/main" id="{00000000-0008-0000-0400-00004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0776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0776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6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6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6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6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6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600-00001F000000}"/>
            </a:ext>
          </a:extLst>
        </xdr:cNvPr>
        <xdr:cNvSpPr/>
      </xdr:nvSpPr>
      <xdr:spPr>
        <a:xfrm>
          <a:off x="2357438" y="810387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6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6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6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6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6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0387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 Target="../drawings/vmlDrawing4.vml" Type="http://schemas.openxmlformats.org/officeDocument/2006/relationships/vmlDrawing" Id="rId3"/></Relationships>
</file>

<file path=xl/worksheets/_rels/sheet6.xml.rels><?xml version="1.0" encoding="UTF-8"?><Relationships xmlns="http://schemas.openxmlformats.org/package/2006/relationships"><Relationship Target="../ctrlProps/ctrlProp100.xml" Type="http://schemas.openxmlformats.org/officeDocument/2006/relationships/ctrlProp" Id="rId13"/><Relationship Target="../ctrlProps/ctrlProp105.xml" Type="http://schemas.openxmlformats.org/officeDocument/2006/relationships/ctrlProp" Id="rId18"/><Relationship Target="../ctrlProps/ctrlProp113.xml" Type="http://schemas.openxmlformats.org/officeDocument/2006/relationships/ctrlProp" Id="rId26"/><Relationship Target="../ctrlProps/ctrlProp126.xml" Type="http://schemas.openxmlformats.org/officeDocument/2006/relationships/ctrlProp" Id="rId39"/><Relationship Target="../drawings/vmlDrawing5.vml" Type="http://schemas.openxmlformats.org/officeDocument/2006/relationships/vmlDrawing" Id="rId3"/><Relationship Target="../ctrlProps/ctrlProp108.xml" Type="http://schemas.openxmlformats.org/officeDocument/2006/relationships/ctrlProp" Id="rId21"/><Relationship Target="../ctrlProps/ctrlProp121.xml" Type="http://schemas.openxmlformats.org/officeDocument/2006/relationships/ctrlProp" Id="rId34"/><Relationship Target="../ctrlProps/ctrlProp129.xml" Type="http://schemas.openxmlformats.org/officeDocument/2006/relationships/ctrlProp" Id="rId42"/><Relationship Target="../ctrlProps/ctrlProp134.xml" Type="http://schemas.openxmlformats.org/officeDocument/2006/relationships/ctrlProp" Id="rId47"/><Relationship Target="../ctrlProps/ctrlProp137.xml" Type="http://schemas.openxmlformats.org/officeDocument/2006/relationships/ctrlProp" Id="rId50"/><Relationship Target="../ctrlProps/ctrlProp94.xml" Type="http://schemas.openxmlformats.org/officeDocument/2006/relationships/ctrlProp" Id="rId7"/><Relationship Target="../ctrlProps/ctrlProp99.xml" Type="http://schemas.openxmlformats.org/officeDocument/2006/relationships/ctrlProp" Id="rId12"/><Relationship Target="../ctrlProps/ctrlProp104.xml" Type="http://schemas.openxmlformats.org/officeDocument/2006/relationships/ctrlProp" Id="rId17"/><Relationship Target="../ctrlProps/ctrlProp112.xml" Type="http://schemas.openxmlformats.org/officeDocument/2006/relationships/ctrlProp" Id="rId25"/><Relationship Target="../ctrlProps/ctrlProp120.xml" Type="http://schemas.openxmlformats.org/officeDocument/2006/relationships/ctrlProp" Id="rId33"/><Relationship Target="../ctrlProps/ctrlProp125.xml" Type="http://schemas.openxmlformats.org/officeDocument/2006/relationships/ctrlProp" Id="rId38"/><Relationship Target="../ctrlProps/ctrlProp133.xml" Type="http://schemas.openxmlformats.org/officeDocument/2006/relationships/ctrlProp" Id="rId46"/><Relationship Target="../drawings/drawing6.xml" Type="http://schemas.openxmlformats.org/officeDocument/2006/relationships/drawing" Id="rId2"/><Relationship Target="../ctrlProps/ctrlProp103.xml" Type="http://schemas.openxmlformats.org/officeDocument/2006/relationships/ctrlProp" Id="rId16"/><Relationship Target="../ctrlProps/ctrlProp107.xml" Type="http://schemas.openxmlformats.org/officeDocument/2006/relationships/ctrlProp" Id="rId20"/><Relationship Target="../ctrlProps/ctrlProp116.xml" Type="http://schemas.openxmlformats.org/officeDocument/2006/relationships/ctrlProp" Id="rId29"/><Relationship Target="../ctrlProps/ctrlProp128.xml" Type="http://schemas.openxmlformats.org/officeDocument/2006/relationships/ctrlProp" Id="rId41"/><Relationship Target="../ctrlProps/ctrlProp141.xml" Type="http://schemas.openxmlformats.org/officeDocument/2006/relationships/ctrlProp" Id="rId54"/><Relationship Target="../printerSettings/printerSettings5.bin" Type="http://schemas.openxmlformats.org/officeDocument/2006/relationships/printerSettings" Id="rId1"/><Relationship Target="../ctrlProps/ctrlProp93.xml" Type="http://schemas.openxmlformats.org/officeDocument/2006/relationships/ctrlProp" Id="rId6"/><Relationship Target="../ctrlProps/ctrlProp98.xml" Type="http://schemas.openxmlformats.org/officeDocument/2006/relationships/ctrlProp" Id="rId11"/><Relationship Target="../ctrlProps/ctrlProp111.xml" Type="http://schemas.openxmlformats.org/officeDocument/2006/relationships/ctrlProp" Id="rId24"/><Relationship Target="../ctrlProps/ctrlProp119.xml" Type="http://schemas.openxmlformats.org/officeDocument/2006/relationships/ctrlProp" Id="rId32"/><Relationship Target="../ctrlProps/ctrlProp124.xml" Type="http://schemas.openxmlformats.org/officeDocument/2006/relationships/ctrlProp" Id="rId37"/><Relationship Target="../ctrlProps/ctrlProp127.xml" Type="http://schemas.openxmlformats.org/officeDocument/2006/relationships/ctrlProp" Id="rId40"/><Relationship Target="../ctrlProps/ctrlProp132.xml" Type="http://schemas.openxmlformats.org/officeDocument/2006/relationships/ctrlProp" Id="rId45"/><Relationship Target="../ctrlProps/ctrlProp140.xml" Type="http://schemas.openxmlformats.org/officeDocument/2006/relationships/ctrlProp" Id="rId53"/><Relationship Target="../ctrlProps/ctrlProp92.xml" Type="http://schemas.openxmlformats.org/officeDocument/2006/relationships/ctrlProp" Id="rId5"/><Relationship Target="../ctrlProps/ctrlProp102.xml" Type="http://schemas.openxmlformats.org/officeDocument/2006/relationships/ctrlProp" Id="rId15"/><Relationship Target="../ctrlProps/ctrlProp110.xml" Type="http://schemas.openxmlformats.org/officeDocument/2006/relationships/ctrlProp" Id="rId23"/><Relationship Target="../ctrlProps/ctrlProp115.xml" Type="http://schemas.openxmlformats.org/officeDocument/2006/relationships/ctrlProp" Id="rId28"/><Relationship Target="../ctrlProps/ctrlProp123.xml" Type="http://schemas.openxmlformats.org/officeDocument/2006/relationships/ctrlProp" Id="rId36"/><Relationship Target="../ctrlProps/ctrlProp136.xml" Type="http://schemas.openxmlformats.org/officeDocument/2006/relationships/ctrlProp" Id="rId49"/><Relationship Target="../ctrlProps/ctrlProp97.xml" Type="http://schemas.openxmlformats.org/officeDocument/2006/relationships/ctrlProp" Id="rId10"/><Relationship Target="../ctrlProps/ctrlProp106.xml" Type="http://schemas.openxmlformats.org/officeDocument/2006/relationships/ctrlProp" Id="rId19"/><Relationship Target="../ctrlProps/ctrlProp118.xml" Type="http://schemas.openxmlformats.org/officeDocument/2006/relationships/ctrlProp" Id="rId31"/><Relationship Target="../ctrlProps/ctrlProp131.xml" Type="http://schemas.openxmlformats.org/officeDocument/2006/relationships/ctrlProp" Id="rId44"/><Relationship Target="../ctrlProps/ctrlProp139.xml" Type="http://schemas.openxmlformats.org/officeDocument/2006/relationships/ctrlProp" Id="rId52"/><Relationship Target="../ctrlProps/ctrlProp91.xml" Type="http://schemas.openxmlformats.org/officeDocument/2006/relationships/ctrlProp" Id="rId4"/><Relationship Target="../ctrlProps/ctrlProp96.xml" Type="http://schemas.openxmlformats.org/officeDocument/2006/relationships/ctrlProp" Id="rId9"/><Relationship Target="../ctrlProps/ctrlProp101.xml" Type="http://schemas.openxmlformats.org/officeDocument/2006/relationships/ctrlProp" Id="rId14"/><Relationship Target="../ctrlProps/ctrlProp109.xml" Type="http://schemas.openxmlformats.org/officeDocument/2006/relationships/ctrlProp" Id="rId22"/><Relationship Target="../ctrlProps/ctrlProp114.xml" Type="http://schemas.openxmlformats.org/officeDocument/2006/relationships/ctrlProp" Id="rId27"/><Relationship Target="../ctrlProps/ctrlProp117.xml" Type="http://schemas.openxmlformats.org/officeDocument/2006/relationships/ctrlProp" Id="rId30"/><Relationship Target="../ctrlProps/ctrlProp122.xml" Type="http://schemas.openxmlformats.org/officeDocument/2006/relationships/ctrlProp" Id="rId35"/><Relationship Target="../ctrlProps/ctrlProp130.xml" Type="http://schemas.openxmlformats.org/officeDocument/2006/relationships/ctrlProp" Id="rId43"/><Relationship Target="../ctrlProps/ctrlProp135.xml" Type="http://schemas.openxmlformats.org/officeDocument/2006/relationships/ctrlProp" Id="rId48"/><Relationship Target="../ctrlProps/ctrlProp95.xml" Type="http://schemas.openxmlformats.org/officeDocument/2006/relationships/ctrlProp" Id="rId8"/><Relationship Target="../ctrlProps/ctrlProp138.xml" Type="http://schemas.openxmlformats.org/officeDocument/2006/relationships/ctrlProp" Id="rId51"/></Relationships>
</file>

<file path=xl/worksheets/_rels/sheet7.xml.rels><?xml version="1.0" encoding="UTF-8"?><Relationships xmlns="http://schemas.openxmlformats.org/package/2006/relationships"><Relationship Target="../ctrlProps/ctrlProp151.xml" Type="http://schemas.openxmlformats.org/officeDocument/2006/relationships/ctrlProp" Id="rId13"/><Relationship Target="../ctrlProps/ctrlProp156.xml" Type="http://schemas.openxmlformats.org/officeDocument/2006/relationships/ctrlProp" Id="rId18"/><Relationship Target="../ctrlProps/ctrlProp164.xml" Type="http://schemas.openxmlformats.org/officeDocument/2006/relationships/ctrlProp" Id="rId26"/><Relationship Target="../ctrlProps/ctrlProp177.xml" Type="http://schemas.openxmlformats.org/officeDocument/2006/relationships/ctrlProp" Id="rId39"/><Relationship Target="../drawings/vmlDrawing6.vml" Type="http://schemas.openxmlformats.org/officeDocument/2006/relationships/vmlDrawing" Id="rId3"/><Relationship Target="../ctrlProps/ctrlProp159.xml" Type="http://schemas.openxmlformats.org/officeDocument/2006/relationships/ctrlProp" Id="rId21"/><Relationship Target="../ctrlProps/ctrlProp172.xml" Type="http://schemas.openxmlformats.org/officeDocument/2006/relationships/ctrlProp" Id="rId34"/><Relationship Target="../ctrlProps/ctrlProp180.xml" Type="http://schemas.openxmlformats.org/officeDocument/2006/relationships/ctrlProp" Id="rId42"/><Relationship Target="../ctrlProps/ctrlProp185.xml" Type="http://schemas.openxmlformats.org/officeDocument/2006/relationships/ctrlProp" Id="rId47"/><Relationship Target="../ctrlProps/ctrlProp188.xml" Type="http://schemas.openxmlformats.org/officeDocument/2006/relationships/ctrlProp" Id="rId50"/><Relationship Target="../ctrlProps/ctrlProp145.xml" Type="http://schemas.openxmlformats.org/officeDocument/2006/relationships/ctrlProp" Id="rId7"/><Relationship Target="../ctrlProps/ctrlProp150.xml" Type="http://schemas.openxmlformats.org/officeDocument/2006/relationships/ctrlProp" Id="rId12"/><Relationship Target="../ctrlProps/ctrlProp155.xml" Type="http://schemas.openxmlformats.org/officeDocument/2006/relationships/ctrlProp" Id="rId17"/><Relationship Target="../ctrlProps/ctrlProp163.xml" Type="http://schemas.openxmlformats.org/officeDocument/2006/relationships/ctrlProp" Id="rId25"/><Relationship Target="../ctrlProps/ctrlProp171.xml" Type="http://schemas.openxmlformats.org/officeDocument/2006/relationships/ctrlProp" Id="rId33"/><Relationship Target="../ctrlProps/ctrlProp176.xml" Type="http://schemas.openxmlformats.org/officeDocument/2006/relationships/ctrlProp" Id="rId38"/><Relationship Target="../ctrlProps/ctrlProp184.xml" Type="http://schemas.openxmlformats.org/officeDocument/2006/relationships/ctrlProp" Id="rId46"/><Relationship Target="../drawings/drawing7.xml" Type="http://schemas.openxmlformats.org/officeDocument/2006/relationships/drawing" Id="rId2"/><Relationship Target="../ctrlProps/ctrlProp154.xml" Type="http://schemas.openxmlformats.org/officeDocument/2006/relationships/ctrlProp" Id="rId16"/><Relationship Target="../ctrlProps/ctrlProp158.xml" Type="http://schemas.openxmlformats.org/officeDocument/2006/relationships/ctrlProp" Id="rId20"/><Relationship Target="../ctrlProps/ctrlProp167.xml" Type="http://schemas.openxmlformats.org/officeDocument/2006/relationships/ctrlProp" Id="rId29"/><Relationship Target="../ctrlProps/ctrlProp179.xml" Type="http://schemas.openxmlformats.org/officeDocument/2006/relationships/ctrlProp" Id="rId41"/><Relationship Target="../ctrlProps/ctrlProp192.xml" Type="http://schemas.openxmlformats.org/officeDocument/2006/relationships/ctrlProp" Id="rId54"/><Relationship Target="../printerSettings/printerSettings6.bin" Type="http://schemas.openxmlformats.org/officeDocument/2006/relationships/printerSettings" Id="rId1"/><Relationship Target="../ctrlProps/ctrlProp144.xml" Type="http://schemas.openxmlformats.org/officeDocument/2006/relationships/ctrlProp" Id="rId6"/><Relationship Target="../ctrlProps/ctrlProp149.xml" Type="http://schemas.openxmlformats.org/officeDocument/2006/relationships/ctrlProp" Id="rId11"/><Relationship Target="../ctrlProps/ctrlProp162.xml" Type="http://schemas.openxmlformats.org/officeDocument/2006/relationships/ctrlProp" Id="rId24"/><Relationship Target="../ctrlProps/ctrlProp170.xml" Type="http://schemas.openxmlformats.org/officeDocument/2006/relationships/ctrlProp" Id="rId32"/><Relationship Target="../ctrlProps/ctrlProp175.xml" Type="http://schemas.openxmlformats.org/officeDocument/2006/relationships/ctrlProp" Id="rId37"/><Relationship Target="../ctrlProps/ctrlProp178.xml" Type="http://schemas.openxmlformats.org/officeDocument/2006/relationships/ctrlProp" Id="rId40"/><Relationship Target="../ctrlProps/ctrlProp183.xml" Type="http://schemas.openxmlformats.org/officeDocument/2006/relationships/ctrlProp" Id="rId45"/><Relationship Target="../ctrlProps/ctrlProp191.xml" Type="http://schemas.openxmlformats.org/officeDocument/2006/relationships/ctrlProp" Id="rId53"/><Relationship Target="../ctrlProps/ctrlProp143.xml" Type="http://schemas.openxmlformats.org/officeDocument/2006/relationships/ctrlProp" Id="rId5"/><Relationship Target="../ctrlProps/ctrlProp153.xml" Type="http://schemas.openxmlformats.org/officeDocument/2006/relationships/ctrlProp" Id="rId15"/><Relationship Target="../ctrlProps/ctrlProp161.xml" Type="http://schemas.openxmlformats.org/officeDocument/2006/relationships/ctrlProp" Id="rId23"/><Relationship Target="../ctrlProps/ctrlProp166.xml" Type="http://schemas.openxmlformats.org/officeDocument/2006/relationships/ctrlProp" Id="rId28"/><Relationship Target="../ctrlProps/ctrlProp174.xml" Type="http://schemas.openxmlformats.org/officeDocument/2006/relationships/ctrlProp" Id="rId36"/><Relationship Target="../ctrlProps/ctrlProp187.xml" Type="http://schemas.openxmlformats.org/officeDocument/2006/relationships/ctrlProp" Id="rId49"/><Relationship Target="../ctrlProps/ctrlProp148.xml" Type="http://schemas.openxmlformats.org/officeDocument/2006/relationships/ctrlProp" Id="rId10"/><Relationship Target="../ctrlProps/ctrlProp157.xml" Type="http://schemas.openxmlformats.org/officeDocument/2006/relationships/ctrlProp" Id="rId19"/><Relationship Target="../ctrlProps/ctrlProp169.xml" Type="http://schemas.openxmlformats.org/officeDocument/2006/relationships/ctrlProp" Id="rId31"/><Relationship Target="../ctrlProps/ctrlProp182.xml" Type="http://schemas.openxmlformats.org/officeDocument/2006/relationships/ctrlProp" Id="rId44"/><Relationship Target="../ctrlProps/ctrlProp190.xml" Type="http://schemas.openxmlformats.org/officeDocument/2006/relationships/ctrlProp" Id="rId52"/><Relationship Target="../ctrlProps/ctrlProp142.xml" Type="http://schemas.openxmlformats.org/officeDocument/2006/relationships/ctrlProp" Id="rId4"/><Relationship Target="../ctrlProps/ctrlProp147.xml" Type="http://schemas.openxmlformats.org/officeDocument/2006/relationships/ctrlProp" Id="rId9"/><Relationship Target="../ctrlProps/ctrlProp152.xml" Type="http://schemas.openxmlformats.org/officeDocument/2006/relationships/ctrlProp" Id="rId14"/><Relationship Target="../ctrlProps/ctrlProp160.xml" Type="http://schemas.openxmlformats.org/officeDocument/2006/relationships/ctrlProp" Id="rId22"/><Relationship Target="../ctrlProps/ctrlProp165.xml" Type="http://schemas.openxmlformats.org/officeDocument/2006/relationships/ctrlProp" Id="rId27"/><Relationship Target="../ctrlProps/ctrlProp168.xml" Type="http://schemas.openxmlformats.org/officeDocument/2006/relationships/ctrlProp" Id="rId30"/><Relationship Target="../ctrlProps/ctrlProp173.xml" Type="http://schemas.openxmlformats.org/officeDocument/2006/relationships/ctrlProp" Id="rId35"/><Relationship Target="../ctrlProps/ctrlProp181.xml" Type="http://schemas.openxmlformats.org/officeDocument/2006/relationships/ctrlProp" Id="rId43"/><Relationship Target="../ctrlProps/ctrlProp186.xml" Type="http://schemas.openxmlformats.org/officeDocument/2006/relationships/ctrlProp" Id="rId48"/><Relationship Target="../ctrlProps/ctrlProp146.xml" Type="http://schemas.openxmlformats.org/officeDocument/2006/relationships/ctrlProp" Id="rId8"/><Relationship Target="../ctrlProps/ctrlProp189.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964"/>
      <c r="B2" s="1965"/>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1964"/>
      <c r="B5" s="1965"/>
      <c r="C5" s="388"/>
    </row>
    <row r="6" s="111" customFormat="true" ht="29.25" customHeight="true" x14ac:dyDescent="0.2">
      <c r="A6" s="1966"/>
      <c r="B6" s="1968"/>
      <c r="C6" s="388" t="s">
        <v>28</v>
      </c>
    </row>
    <row r="7" s="111" customFormat="true" ht="25.9" customHeight="true" x14ac:dyDescent="0.4">
      <c r="A7" s="1960"/>
      <c r="B7" s="1961"/>
      <c r="C7" s="390" t="str">
        <f ca="true">+Water!B5</f>
        <v>Namibia</v>
      </c>
    </row>
    <row r="8" s="111" customFormat="true" ht="15" customHeight="true" x14ac:dyDescent="0.2">
      <c r="A8" s="1962"/>
      <c r="B8" s="1963"/>
      <c r="C8" s="388"/>
    </row>
    <row r="9" s="111" customFormat="true" ht="15" customHeight="true" x14ac:dyDescent="0.2">
      <c r="A9" s="125"/>
      <c r="B9" s="128"/>
      <c r="C9" s="38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DHS13</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964"/>
      <c r="B108" s="1965"/>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60"/>
      <c r="B113" s="1961"/>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962"/>
      <c r="B114" s="1963"/>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964"/>
      <c r="B208" s="1965"/>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60"/>
      <c r="B213" s="1961"/>
    </row>
    <row r="214" s="123" customFormat="true" ht="15" customHeight="true" x14ac:dyDescent="0.2">
      <c r="A214" s="1966"/>
      <c r="B214" s="1967"/>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005" t="s">
        <v>123</v>
      </c>
      <c r="C4" s="2005"/>
      <c r="D4" s="2005"/>
      <c r="E4" s="2005"/>
      <c r="F4" s="2005"/>
      <c r="G4" s="2005"/>
      <c r="H4" s="2005"/>
      <c r="I4" s="2005"/>
      <c r="J4" s="2005"/>
      <c r="K4" s="2005"/>
      <c r="L4" s="2005"/>
      <c r="M4" s="2005"/>
      <c r="N4" s="2005"/>
      <c r="O4" s="2005"/>
      <c r="P4" s="2005"/>
      <c r="Q4" s="2005"/>
      <c r="R4" s="2005"/>
      <c r="S4" s="2005"/>
      <c r="T4" s="2005"/>
      <c r="U4" s="2005"/>
      <c r="V4" s="2005"/>
      <c r="W4" s="2005"/>
      <c r="X4" s="2005"/>
      <c r="Y4" s="2005"/>
    </row>
    <row r="5" ht="29.1" customHeight="true" x14ac:dyDescent="0.4">
      <c r="A5" s="35"/>
      <c r="B5" s="1972" t="str">
        <f ca="true">IF(ISERROR(INDIRECT(CONCATENATE($B105,"!A2"))),"",INDIRECT(CONCATENATE($B105,"!A2")))</f>
        <v>Namibia</v>
      </c>
      <c r="C5" s="1972"/>
      <c r="D5" s="1972"/>
      <c r="E5" s="1972"/>
      <c r="F5" s="1972"/>
      <c r="G5" s="1972"/>
      <c r="H5" s="1972"/>
      <c r="I5" s="1972"/>
      <c r="J5" s="1972"/>
      <c r="K5" s="1972"/>
      <c r="L5" s="1972"/>
      <c r="M5" s="1972"/>
      <c r="N5" s="1972"/>
      <c r="O5" s="1972"/>
      <c r="P5" s="1972"/>
      <c r="Q5" s="1972"/>
      <c r="R5" s="1972"/>
      <c r="S5" s="1972"/>
      <c r="T5" s="1972"/>
      <c r="U5" s="1972"/>
      <c r="V5" s="1972"/>
      <c r="W5" s="1972"/>
      <c r="X5" s="1972"/>
      <c r="Y5" s="1972"/>
    </row>
    <row r="6" x14ac:dyDescent="0.2">
      <c r="F6" s="36"/>
      <c r="G6" s="36"/>
      <c r="J6" s="37"/>
      <c r="K6" s="37"/>
      <c r="L6" s="37"/>
      <c r="M6" s="37"/>
      <c r="N6" s="37"/>
      <c r="O6" s="37"/>
      <c r="P6" s="37"/>
    </row>
    <row r="7" s="38" customFormat="true" ht="18" x14ac:dyDescent="0.25">
      <c r="B7" s="1969" t="str">
        <f>B118</f>
        <v>National use of drinking water sources, 2000–2019</v>
      </c>
      <c r="C7" s="1969"/>
      <c r="D7" s="1969"/>
      <c r="E7" s="1969"/>
      <c r="F7" s="1969"/>
      <c r="G7" s="1969"/>
      <c r="H7" s="1969"/>
      <c r="I7" s="1969"/>
      <c r="J7" s="1969" t="str">
        <f>B218</f>
        <v>Urban use of drinking water sources,  2000–2019</v>
      </c>
      <c r="K7" s="1969"/>
      <c r="L7" s="1969"/>
      <c r="M7" s="1969"/>
      <c r="N7" s="1969"/>
      <c r="O7" s="1969"/>
      <c r="P7" s="1969"/>
      <c r="Q7" s="1969"/>
      <c r="R7" s="1969" t="str">
        <f>B318</f>
        <v>Rural use of drinking water sources, 2000–2019</v>
      </c>
      <c r="S7" s="1969"/>
      <c r="T7" s="1969"/>
      <c r="U7" s="1969"/>
      <c r="V7" s="1969"/>
      <c r="W7" s="1969"/>
      <c r="X7" s="1969"/>
      <c r="Y7" s="196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82" t="str">
        <f ca="true">IF(ISERROR(INDIRECT(CONCATENATE($B105,"!A2"))),"",INDIRECT(CONCATENATE($B105,"!A2")))</f>
        <v>Namibia</v>
      </c>
      <c r="C31" s="1983"/>
      <c r="D31" s="1983"/>
      <c r="E31" s="1984"/>
      <c r="F31" s="1974" t="s">
        <v>0</v>
      </c>
      <c r="G31" s="1974"/>
      <c r="H31" s="1974"/>
      <c r="I31" s="1975"/>
      <c r="J31" s="1973" t="s">
        <v>1</v>
      </c>
      <c r="K31" s="1974"/>
      <c r="L31" s="1974"/>
      <c r="M31" s="1975"/>
      <c r="N31" s="1973" t="s">
        <v>2</v>
      </c>
      <c r="O31" s="1974"/>
      <c r="P31" s="1974"/>
      <c r="Q31" s="1975"/>
      <c r="R31" s="1973" t="s">
        <v>3</v>
      </c>
      <c r="S31" s="1974"/>
      <c r="T31" s="1974"/>
      <c r="U31" s="1975"/>
      <c r="V31" s="1973" t="s">
        <v>4</v>
      </c>
      <c r="W31" s="1974"/>
      <c r="X31" s="1974"/>
      <c r="Y31" s="1975"/>
    </row>
    <row r="32" s="44" customFormat="true" ht="22.5" customHeight="true" x14ac:dyDescent="0.2">
      <c r="B32" s="1985"/>
      <c r="C32" s="1986"/>
      <c r="D32" s="1986"/>
      <c r="E32" s="198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976" t="s">
        <v>5</v>
      </c>
      <c r="C33" s="1977"/>
      <c r="D33" s="1980" t="s">
        <v>25</v>
      </c>
      <c r="E33" s="33">
        <f>C99</f>
        <v>2000</v>
      </c>
      <c r="F33" s="45">
        <f ca="true">E99</f>
        <v>53.428624145120949</v>
      </c>
      <c r="G33" s="46">
        <f t="shared" ref="G33:I34" ca="true" si="0">F99</f>
        <v>10.879154982203746</v>
      </c>
      <c r="H33" s="47">
        <f t="shared" ca="true" si="0"/>
        <v>17.919251284830352</v>
      </c>
      <c r="I33" s="48">
        <f t="shared" ca="true" si="0"/>
        <v>17.772969587844955</v>
      </c>
      <c r="J33" s="45">
        <f ca="true">J99</f>
        <v>55.716679401610982</v>
      </c>
      <c r="K33" s="46">
        <f t="shared" ref="K33:M34" ca="true" si="1">K99</f>
        <v>10.141152502430883</v>
      </c>
      <c r="L33" s="47">
        <f t="shared" ca="true" si="1"/>
        <v>21.548073818766909</v>
      </c>
      <c r="M33" s="48">
        <f t="shared" ca="true" si="1"/>
        <v>12.594094277191232</v>
      </c>
      <c r="N33" s="45">
        <f ca="true">O99</f>
        <v>69.408423728667017</v>
      </c>
      <c r="O33" s="46">
        <f t="shared" ref="O33:Q34" ca="true" si="2">P99</f>
        <v>5.815006051750049</v>
      </c>
      <c r="P33" s="47">
        <f t="shared" ca="true" si="2"/>
        <v>19.094654561620416</v>
      </c>
      <c r="Q33" s="48">
        <f t="shared" ca="true" si="2"/>
        <v>5.6819156579625201</v>
      </c>
      <c r="R33" s="45">
        <f ca="true">T99</f>
        <v>90.627534895481617</v>
      </c>
      <c r="S33" s="46">
        <f t="shared" ref="S33:U34" ca="true" si="3">U99</f>
        <v>0.85790285532688004</v>
      </c>
      <c r="T33" s="47">
        <f t="shared" ca="true" si="3"/>
        <v>5.1838753135106117</v>
      </c>
      <c r="U33" s="48">
        <f t="shared" ca="true" si="3"/>
        <v>3.3306869356808875</v>
      </c>
      <c r="V33" s="45">
        <f ca="true">Y99</f>
        <v>99.589115355102379</v>
      </c>
      <c r="W33" s="46">
        <f t="shared" ref="W33:Y34" ca="true" si="4">Z99</f>
        <v>9.9688804159270158E-2</v>
      </c>
      <c r="X33" s="47">
        <f t="shared" ca="true" si="4"/>
        <v>0.28922122964836205</v>
      </c>
      <c r="Y33" s="48">
        <f t="shared" ca="true" si="4"/>
        <v>2.1974611089985885E-2</v>
      </c>
    </row>
    <row r="34" x14ac:dyDescent="0.2">
      <c r="B34" s="1978"/>
      <c r="C34" s="1979"/>
      <c r="D34" s="1981"/>
      <c r="E34" s="34">
        <f>C100</f>
        <v>2019</v>
      </c>
      <c r="F34" s="50">
        <f ca="true">E100</f>
        <v>57.492557060253183</v>
      </c>
      <c r="G34" s="51">
        <f t="shared" ca="true" si="0"/>
        <v>11.706654412114482</v>
      </c>
      <c r="H34" s="52">
        <f t="shared" ca="true" si="0"/>
        <v>15.878663988366498</v>
      </c>
      <c r="I34" s="53">
        <f t="shared" ca="true" si="0"/>
        <v>14.922124539265837</v>
      </c>
      <c r="J34" s="50">
        <f ca="true">J100</f>
        <v>67.401186155694674</v>
      </c>
      <c r="K34" s="51">
        <f t="shared" ca="true" si="1"/>
        <v>12.267883064651365</v>
      </c>
      <c r="L34" s="52">
        <f t="shared" ca="true" si="1"/>
        <v>10.955303220718008</v>
      </c>
      <c r="M34" s="53">
        <f t="shared" ca="true" si="1"/>
        <v>9.3756275589359461</v>
      </c>
      <c r="N34" s="50">
        <f ca="true">O100</f>
        <v>85.613835910200962</v>
      </c>
      <c r="O34" s="51">
        <f t="shared" ca="true" si="2"/>
        <v>7.1726880857796322</v>
      </c>
      <c r="P34" s="52">
        <f t="shared" ca="true" si="2"/>
        <v>4.2318198808537772</v>
      </c>
      <c r="Q34" s="53">
        <f t="shared" ca="true" si="2"/>
        <v>2.9816561231656351</v>
      </c>
      <c r="R34" s="50">
        <f ca="true">T100</f>
        <v>98.772517132104682</v>
      </c>
      <c r="S34" s="51">
        <f t="shared" ca="true" si="3"/>
        <v>0.93500528921128678</v>
      </c>
      <c r="T34" s="52">
        <f t="shared" ca="true" si="3"/>
        <v>0.29247757868402857</v>
      </c>
      <c r="U34" s="53">
        <f t="shared" ca="true" si="3"/>
        <v>0</v>
      </c>
      <c r="V34" s="50">
        <f ca="true">Y100</f>
        <v>99.457395479933567</v>
      </c>
      <c r="W34" s="51">
        <f t="shared" ca="true" si="4"/>
        <v>9.9556952432374432E-2</v>
      </c>
      <c r="X34" s="52">
        <f t="shared" ca="true" si="4"/>
        <v>0.40542825000957805</v>
      </c>
      <c r="Y34" s="53">
        <f t="shared" ca="true" si="4"/>
        <v>3.7619317624470572E-2</v>
      </c>
    </row>
    <row r="35" x14ac:dyDescent="0.2">
      <c r="F35" s="36"/>
      <c r="H35" s="39"/>
    </row>
    <row r="36" x14ac:dyDescent="0.2">
      <c r="B36" s="1976" t="s">
        <v>6</v>
      </c>
      <c r="C36" s="1977"/>
      <c r="D36" s="1980" t="s">
        <v>25</v>
      </c>
      <c r="E36" s="33">
        <f>C199</f>
        <v>2000</v>
      </c>
      <c r="F36" s="45">
        <f ca="true">E199</f>
        <v>89.291095630786145</v>
      </c>
      <c r="G36" s="46">
        <f t="shared" ref="G36:I37" ca="true" si="5">F199</f>
        <v>3.7029872562585746</v>
      </c>
      <c r="H36" s="47">
        <f t="shared" ca="true" si="5"/>
        <v>6.7520259383863248</v>
      </c>
      <c r="I36" s="48">
        <f t="shared" ca="true" si="5"/>
        <v>0.25389117456894894</v>
      </c>
      <c r="J36" s="45">
        <f ca="true">J199</f>
        <v>96.874823433883634</v>
      </c>
      <c r="K36" s="46">
        <f t="shared" ref="K36:M37" ca="true" si="6">K199</f>
        <v>0.90786027899545585</v>
      </c>
      <c r="L36" s="47">
        <f t="shared" ca="true" si="6"/>
        <v>2.2173162871209087</v>
      </c>
      <c r="M36" s="48">
        <f t="shared" ca="true" si="6"/>
        <v>0</v>
      </c>
      <c r="N36" s="45">
        <f ca="true">O199</f>
        <v>99.161544668993955</v>
      </c>
      <c r="O36" s="46">
        <f t="shared" ref="O36:Q37" ca="true" si="7">P199</f>
        <v>3.3064869846292297E-2</v>
      </c>
      <c r="P36" s="47">
        <f t="shared" ca="true" si="7"/>
        <v>0.80539046115976021</v>
      </c>
      <c r="Q36" s="48">
        <f t="shared" ca="true" si="7"/>
        <v>0</v>
      </c>
      <c r="R36" s="45">
        <f ca="true">T199</f>
        <v>99.9</v>
      </c>
      <c r="S36" s="46">
        <f t="shared" ref="S36:U37" ca="true" si="8">U199</f>
        <v>0.10000000000000853</v>
      </c>
      <c r="T36" s="47">
        <f t="shared" ca="true" si="8"/>
        <v>0</v>
      </c>
      <c r="U36" s="48">
        <f t="shared" ca="true" si="8"/>
        <v>0</v>
      </c>
      <c r="V36" s="45">
        <f ca="true">Y199</f>
        <v>99.649860908456958</v>
      </c>
      <c r="W36" s="46">
        <f t="shared" ref="W36:Y37" ca="true" si="9">Z199</f>
        <v>0</v>
      </c>
      <c r="X36" s="47">
        <f t="shared" ca="true" si="9"/>
        <v>0.35013909154304201</v>
      </c>
      <c r="Y36" s="48">
        <f t="shared" ca="true" si="9"/>
        <v>0</v>
      </c>
    </row>
    <row r="37" x14ac:dyDescent="0.2">
      <c r="B37" s="1978"/>
      <c r="C37" s="1979"/>
      <c r="D37" s="1981"/>
      <c r="E37" s="34">
        <f>C200</f>
        <v>2019</v>
      </c>
      <c r="F37" s="50">
        <f ca="true">E200</f>
        <v>90.917637457472921</v>
      </c>
      <c r="G37" s="51">
        <f t="shared" ca="true" si="5"/>
        <v>3.7704415036663756</v>
      </c>
      <c r="H37" s="52">
        <f t="shared" ca="true" si="5"/>
        <v>4.284741120598099</v>
      </c>
      <c r="I37" s="53">
        <f t="shared" ca="true" si="5"/>
        <v>1.027179918262604</v>
      </c>
      <c r="J37" s="50">
        <f ca="true">J200</f>
        <v>95.756923750541532</v>
      </c>
      <c r="K37" s="51">
        <f t="shared" ca="true" si="6"/>
        <v>0.89738390667875667</v>
      </c>
      <c r="L37" s="52">
        <f t="shared" ca="true" si="6"/>
        <v>3.3456923427797136</v>
      </c>
      <c r="M37" s="53">
        <f t="shared" ca="true" si="6"/>
        <v>0</v>
      </c>
      <c r="N37" s="50">
        <f ca="true">O200</f>
        <v>97.841602626609244</v>
      </c>
      <c r="O37" s="51">
        <f t="shared" ca="true" si="7"/>
        <v>3.2624742456367255E-2</v>
      </c>
      <c r="P37" s="52">
        <f t="shared" ca="true" si="7"/>
        <v>2.1257726309343923</v>
      </c>
      <c r="Q37" s="53">
        <f t="shared" ca="true" si="7"/>
        <v>0</v>
      </c>
      <c r="R37" s="50">
        <f ca="true">T200</f>
        <v>99.523482740133119</v>
      </c>
      <c r="S37" s="51">
        <f t="shared" ca="true" si="8"/>
        <v>9.9623105845987589E-2</v>
      </c>
      <c r="T37" s="52">
        <f t="shared" ca="true" si="8"/>
        <v>0.37689415402088855</v>
      </c>
      <c r="U37" s="53">
        <f t="shared" ca="true" si="8"/>
        <v>0</v>
      </c>
      <c r="V37" s="50">
        <f ca="true">Y200</f>
        <v>99.379292817634195</v>
      </c>
      <c r="W37" s="51">
        <f t="shared" ca="true" si="9"/>
        <v>0</v>
      </c>
      <c r="X37" s="52">
        <f t="shared" ca="true" si="9"/>
        <v>0.62070718236580547</v>
      </c>
      <c r="Y37" s="53">
        <f t="shared" ca="true" si="9"/>
        <v>0</v>
      </c>
    </row>
    <row r="38" x14ac:dyDescent="0.2">
      <c r="F38" s="36"/>
      <c r="G38" s="36"/>
      <c r="H38" s="39"/>
      <c r="I38" s="39"/>
    </row>
    <row r="39" x14ac:dyDescent="0.2">
      <c r="B39" s="1976" t="s">
        <v>7</v>
      </c>
      <c r="C39" s="1977"/>
      <c r="D39" s="1980" t="s">
        <v>25</v>
      </c>
      <c r="E39" s="33">
        <f>C299</f>
        <v>2000</v>
      </c>
      <c r="F39" s="45">
        <f ca="true">E299</f>
        <v>49.728645182889657</v>
      </c>
      <c r="G39" s="46">
        <f t="shared" ref="G39:I40" ca="true" si="10">F299</f>
        <v>11.267731815163966</v>
      </c>
      <c r="H39" s="47">
        <f t="shared" ca="true" si="10"/>
        <v>20.304640368468128</v>
      </c>
      <c r="I39" s="48">
        <f t="shared" ca="true" si="10"/>
        <v>18.698982633478252</v>
      </c>
      <c r="J39" s="45">
        <f ca="true">J299</f>
        <v>54.126575653858772</v>
      </c>
      <c r="K39" s="46">
        <f t="shared" ref="K39:M40" ca="true" si="11">K299</f>
        <v>11.834314995080213</v>
      </c>
      <c r="L39" s="47">
        <f t="shared" ca="true" si="11"/>
        <v>16.307790597358562</v>
      </c>
      <c r="M39" s="48">
        <f t="shared" ca="true" si="11"/>
        <v>17.731318753702453</v>
      </c>
      <c r="N39" s="45">
        <f ca="true">O299</f>
        <v>54.43759724018625</v>
      </c>
      <c r="O39" s="46">
        <f t="shared" ref="O39:Q40" ca="true" si="12">P299</f>
        <v>10.790387654968779</v>
      </c>
      <c r="P39" s="47">
        <f t="shared" ca="true" si="12"/>
        <v>25.140736336757811</v>
      </c>
      <c r="Q39" s="48">
        <f t="shared" ca="true" si="12"/>
        <v>9.6312787680871565</v>
      </c>
      <c r="R39" s="45">
        <f ca="true">T299</f>
        <v>64.172116369811206</v>
      </c>
      <c r="S39" s="46">
        <f t="shared" ref="S39:U40" ca="true" si="13">U299</f>
        <v>7.8328512746497729</v>
      </c>
      <c r="T39" s="47">
        <f t="shared" ca="true" si="13"/>
        <v>20.566388018015743</v>
      </c>
      <c r="U39" s="48">
        <f t="shared" ca="true" si="13"/>
        <v>7.4286443375232807</v>
      </c>
      <c r="V39" s="45">
        <f ca="true">Y299</f>
        <v>83.820777725974025</v>
      </c>
      <c r="W39" s="46">
        <f t="shared" ref="W39:Y40" ca="true" si="14">Z299</f>
        <v>3.3168515128836726</v>
      </c>
      <c r="X39" s="47">
        <f t="shared" ca="true" si="14"/>
        <v>6.530023939057287</v>
      </c>
      <c r="Y39" s="48">
        <f t="shared" ca="true" si="14"/>
        <v>6.3323468220850145</v>
      </c>
    </row>
    <row r="40" x14ac:dyDescent="0.2">
      <c r="B40" s="1978"/>
      <c r="C40" s="1979"/>
      <c r="D40" s="1981"/>
      <c r="E40" s="34">
        <f>C300</f>
        <v>2019</v>
      </c>
      <c r="F40" s="50">
        <f ca="true">E300</f>
        <v>54.724631196764022</v>
      </c>
      <c r="G40" s="51">
        <f t="shared" ca="true" si="10"/>
        <v>12.399743965296212</v>
      </c>
      <c r="H40" s="52">
        <f t="shared" ca="true" si="10"/>
        <v>13.790053998518871</v>
      </c>
      <c r="I40" s="53">
        <f t="shared" ca="true" si="10"/>
        <v>19.085570839420896</v>
      </c>
      <c r="J40" s="50">
        <f ca="true">J300</f>
        <v>55.088242980329269</v>
      </c>
      <c r="K40" s="51">
        <f t="shared" ca="true" si="11"/>
        <v>12.044575369479444</v>
      </c>
      <c r="L40" s="52">
        <f t="shared" ca="true" si="11"/>
        <v>19.877893681803968</v>
      </c>
      <c r="M40" s="53">
        <f t="shared" ca="true" si="11"/>
        <v>12.989287968387316</v>
      </c>
      <c r="N40" s="50">
        <f ca="true">O300</f>
        <v>62.077552768822486</v>
      </c>
      <c r="O40" s="51">
        <f t="shared" ca="true" si="12"/>
        <v>12.304746958098535</v>
      </c>
      <c r="P40" s="52">
        <f t="shared" ca="true" si="12"/>
        <v>13.565447741592664</v>
      </c>
      <c r="Q40" s="53">
        <f t="shared" ca="true" si="12"/>
        <v>12.052252531486317</v>
      </c>
      <c r="R40" s="50">
        <f ca="true">T300</f>
        <v>75.341858573604028</v>
      </c>
      <c r="S40" s="51">
        <f t="shared" ca="true" si="13"/>
        <v>9.1962304868031488</v>
      </c>
      <c r="T40" s="52">
        <f t="shared" ca="true" si="13"/>
        <v>8.5760568101265875</v>
      </c>
      <c r="U40" s="53">
        <f t="shared" ca="true" si="13"/>
        <v>6.8858541294662388</v>
      </c>
      <c r="V40" s="50">
        <f ca="true">Y300</f>
        <v>92.752747773724252</v>
      </c>
      <c r="W40" s="51">
        <f t="shared" ca="true" si="14"/>
        <v>3.6702963170200058</v>
      </c>
      <c r="X40" s="52">
        <f t="shared" ca="true" si="14"/>
        <v>3.0926074661074523</v>
      </c>
      <c r="Y40" s="53">
        <f t="shared" ca="true" si="14"/>
        <v>0.48434844314829206</v>
      </c>
    </row>
    <row r="97" s="40" customFormat="true" ht="16.5" customHeight="true" x14ac:dyDescent="0.2">
      <c r="A97" s="1991" t="s">
        <v>5</v>
      </c>
      <c r="B97" s="1991"/>
      <c r="C97" s="1991"/>
      <c r="D97" s="1988" t="s">
        <v>0</v>
      </c>
      <c r="E97" s="1989"/>
      <c r="F97" s="1989"/>
      <c r="G97" s="1989"/>
      <c r="H97" s="1990"/>
      <c r="I97" s="1988" t="s">
        <v>1</v>
      </c>
      <c r="J97" s="1989"/>
      <c r="K97" s="1989"/>
      <c r="L97" s="1989"/>
      <c r="M97" s="1990"/>
      <c r="N97" s="1988" t="s">
        <v>2</v>
      </c>
      <c r="O97" s="1989"/>
      <c r="P97" s="1989"/>
      <c r="Q97" s="1989"/>
      <c r="R97" s="1990"/>
      <c r="S97" s="1988" t="s">
        <v>3</v>
      </c>
      <c r="T97" s="1989"/>
      <c r="U97" s="1989"/>
      <c r="V97" s="1989"/>
      <c r="W97" s="1990"/>
      <c r="X97" s="1988" t="s">
        <v>4</v>
      </c>
      <c r="Y97" s="1989"/>
      <c r="Z97" s="1989"/>
      <c r="AA97" s="1989"/>
      <c r="AB97" s="1990"/>
    </row>
    <row r="98" s="44" customFormat="true" ht="22.5" customHeight="true" x14ac:dyDescent="0.2">
      <c r="A98" s="1992"/>
      <c r="B98" s="1992"/>
      <c r="C98" s="1992"/>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996" t="s">
        <v>10</v>
      </c>
      <c r="B99" s="1997"/>
      <c r="C99" s="209">
        <v>2000</v>
      </c>
      <c r="D99" s="56">
        <f ca="true">IF((D101+H101)&gt;100,D101*100/(D101+H101),D101)</f>
        <v>64.307779127324693</v>
      </c>
      <c r="E99" s="57">
        <f ca="true">D99*AVERAGEIF(E105:E116,"&gt;0")/100</f>
        <v>53.428624145120949</v>
      </c>
      <c r="F99" s="58">
        <f ca="true">D99*(100-AVERAGEIF(E105:E116,"&gt;0"))/100</f>
        <v>10.879154982203746</v>
      </c>
      <c r="G99" s="59">
        <f ca="true">100-(E99+F99+H99)</f>
        <v>17.919251284830352</v>
      </c>
      <c r="H99" s="60">
        <f ca="true">IF((D101+H101)&gt;100,H101*100/(D101+H101),H101)</f>
        <v>17.772969587844955</v>
      </c>
      <c r="I99" s="56">
        <f ca="true">IF((I101+M101)&gt;100,I101*100/(I101+M101),I101)</f>
        <v>65.857831904041859</v>
      </c>
      <c r="J99" s="57">
        <f ca="true">I99*AVERAGEIF(J105:J116,"&gt;0")/100</f>
        <v>55.716679401610982</v>
      </c>
      <c r="K99" s="61">
        <f ca="true">I99*(100-AVERAGEIF(J105:J116,"&gt;0"))/100</f>
        <v>10.141152502430883</v>
      </c>
      <c r="L99" s="62">
        <f ca="true">100-(J99+K99+M99)</f>
        <v>21.548073818766909</v>
      </c>
      <c r="M99" s="63">
        <f ca="true">IF((I101+M101)&gt;100,M101*100/(I101+M101),M101)</f>
        <v>12.594094277191232</v>
      </c>
      <c r="N99" s="56">
        <f ca="true">IF((N101+R101)&gt;100,N101*100/(N101+R101),N101)</f>
        <v>75.223429780417064</v>
      </c>
      <c r="O99" s="57">
        <f ca="true">N99*AVERAGEIF(O105:O116,"&gt;0")/100</f>
        <v>69.408423728667017</v>
      </c>
      <c r="P99" s="61">
        <f ca="true">N99*(100-AVERAGEIF(O105:O116,"&gt;0"))/100</f>
        <v>5.815006051750049</v>
      </c>
      <c r="Q99" s="62">
        <f ca="true">100-(O99+P99+R99)</f>
        <v>19.094654561620416</v>
      </c>
      <c r="R99" s="63">
        <f ca="true">IF((N101+R101)&gt;100,R101*100/(N101+R101),R101)</f>
        <v>5.6819156579625201</v>
      </c>
      <c r="S99" s="56">
        <f ca="true">IF((S101+W101)&gt;100,S101*100/(S101+W101),S101)</f>
        <v>91.485437750808501</v>
      </c>
      <c r="T99" s="57">
        <f ca="true">S99*AVERAGEIF(T105:T116,"&gt;0")/100</f>
        <v>90.627534895481617</v>
      </c>
      <c r="U99" s="61">
        <f ca="true">S99*(100-AVERAGEIF(T105:T116,"&gt;0"))/100</f>
        <v>0.85790285532688004</v>
      </c>
      <c r="V99" s="62">
        <f ca="true">100-(T99+U99+W99)</f>
        <v>5.1838753135106117</v>
      </c>
      <c r="W99" s="63">
        <f ca="true">IF((S101+W101)&gt;100,W101*100/(S101+W101),W101)</f>
        <v>3.3306869356808875</v>
      </c>
      <c r="X99" s="56">
        <f ca="true">IF((X101+AB101)&gt;100,X101*100/(X101+AB101),X101)</f>
        <v>99.68880415926165</v>
      </c>
      <c r="Y99" s="57">
        <f ca="true">X99*AVERAGEIF(Y105:Y116,"&gt;0")/100</f>
        <v>99.589115355102379</v>
      </c>
      <c r="Z99" s="61">
        <f ca="true">X99*(100-AVERAGEIF(Y105:Y116,"&gt;0"))/100</f>
        <v>9.9688804159270158E-2</v>
      </c>
      <c r="AA99" s="62">
        <f ca="true">100-(Y99+Z99+AB99)</f>
        <v>0.28922122964836205</v>
      </c>
      <c r="AB99" s="63">
        <f ca="true">IF((X101+AB101)&gt;100,AB101*100/(X101+AB101),AB101)</f>
        <v>2.1974611089985885E-2</v>
      </c>
    </row>
    <row r="100" s="64" customFormat="true" ht="15" customHeight="true" x14ac:dyDescent="0.2">
      <c r="A100" s="1998"/>
      <c r="B100" s="1999"/>
      <c r="C100" s="210">
        <v>2019</v>
      </c>
      <c r="D100" s="65">
        <f ca="true">IF((D102+H102)&gt;100,D102*100/(D102+H102),D102)</f>
        <v>69.199211472367665</v>
      </c>
      <c r="E100" s="66">
        <f ca="true">D100*AVERAGEIF(E105:E116,"&gt;0")/100</f>
        <v>57.492557060253183</v>
      </c>
      <c r="F100" s="67">
        <f ca="true">D100*(100-AVERAGEIF(E105:E116,"&gt;0"))/100</f>
        <v>11.706654412114482</v>
      </c>
      <c r="G100" s="68">
        <f ca="true">100-(E100+F100+H100)</f>
        <v>15.878663988366498</v>
      </c>
      <c r="H100" s="69">
        <f ca="true">IF((D102+H102)&gt;100,H102*100/(D102+H102),H102)</f>
        <v>14.922124539265837</v>
      </c>
      <c r="I100" s="65">
        <f ca="true">IF((I102+M102)&gt;100,I102*100/(I102+M102),I102)</f>
        <v>79.669069220346046</v>
      </c>
      <c r="J100" s="66">
        <f ca="true">I100*AVERAGEIF(J105:J116,"&gt;0")/100</f>
        <v>67.401186155694674</v>
      </c>
      <c r="K100" s="67">
        <f ca="true">I100*(100-AVERAGEIF(J105:J116,"&gt;0"))/100</f>
        <v>12.267883064651365</v>
      </c>
      <c r="L100" s="68">
        <f ca="true">100-(J100+K100+M100)</f>
        <v>10.955303220718008</v>
      </c>
      <c r="M100" s="69">
        <f ca="true">IF((I102+M102)&gt;100,M102*100/(I102+M102),M102)</f>
        <v>9.3756275589359461</v>
      </c>
      <c r="N100" s="65">
        <f ca="true">IF((N102+R102)&gt;100,N102*100/(N102+R102),N102)</f>
        <v>92.786523995980588</v>
      </c>
      <c r="O100" s="66">
        <f ca="true">N100*AVERAGEIF(O105:O116,"&gt;0")/100</f>
        <v>85.613835910200962</v>
      </c>
      <c r="P100" s="67">
        <f ca="true">N100*(100-AVERAGEIF(O105:O116,"&gt;0"))/100</f>
        <v>7.1726880857796322</v>
      </c>
      <c r="Q100" s="68">
        <f ca="true">100-(O100+P100+R100)</f>
        <v>4.2318198808537772</v>
      </c>
      <c r="R100" s="69">
        <f ca="true">IF((N102+R102)&gt;100,R102*100/(N102+R102),R102)</f>
        <v>2.9816561231656351</v>
      </c>
      <c r="S100" s="65">
        <f ca="true">IF((S102+W102)&gt;100,S102*100/(S102+W102),S102)</f>
        <v>99.707522421315957</v>
      </c>
      <c r="T100" s="66">
        <f ca="true">S100*AVERAGEIF(T105:T116,"&gt;0")/100</f>
        <v>98.772517132104682</v>
      </c>
      <c r="U100" s="67">
        <f ca="true">S100*(100-AVERAGEIF(T105:T116,"&gt;0"))/100</f>
        <v>0.93500528921128678</v>
      </c>
      <c r="V100" s="68">
        <f ca="true">100-(T100+U100+W100)</f>
        <v>0.29247757868402857</v>
      </c>
      <c r="W100" s="69">
        <f ca="true">IF((S102+W102)&gt;100,W102*100/(S102+W102),W102)</f>
        <v>0</v>
      </c>
      <c r="X100" s="65">
        <f ca="true">IF((X102+AB102)&gt;100,X102*100/(X102+AB102),X102)</f>
        <v>99.556952432365946</v>
      </c>
      <c r="Y100" s="66">
        <f ca="true">X100*AVERAGEIF(Y105:Y116,"&gt;0")/100</f>
        <v>99.457395479933567</v>
      </c>
      <c r="Z100" s="67">
        <f ca="true">X100*(100-AVERAGEIF(Y105:Y116,"&gt;0"))/100</f>
        <v>9.9556952432374432E-2</v>
      </c>
      <c r="AA100" s="68">
        <f ca="true">100-(Y100+Z100+AB100)</f>
        <v>0.40542825000957805</v>
      </c>
      <c r="AB100" s="69">
        <f ca="true">IF((X102+AB102)&gt;100,AB102*100/(X102+AB102),AB102)</f>
        <v>3.7619317624470572E-2</v>
      </c>
    </row>
    <row r="101" hidden="true" x14ac:dyDescent="0.2">
      <c r="A101" s="2000" t="s">
        <v>12</v>
      </c>
      <c r="B101" s="2001"/>
      <c r="C101" s="70">
        <f>MinRegYear(C99,C105:C116)</f>
        <v>2000</v>
      </c>
      <c r="D101" s="71">
        <f ca="true">IF(MAX(C105:C116)-MIN(C105:C116)&lt;5,AVERAGEIF(C105:C116,"&gt;0",D105:D116),
IF(FORECAST($C101,D$105:D$116,$C$105:$C$116)&lt;0,0,
IF(FORECAST($C101,D$105:D$116,$C$105:$C$116)&gt;100,100,
FORECAST($C101,D$105:D$116,$C$105:$C$116))))</f>
        <v>64.307779127324693</v>
      </c>
      <c r="E101" s="72"/>
      <c r="F101" s="73"/>
      <c r="G101" s="73"/>
      <c r="H101" s="74">
        <f ca="true">IF(MAX(C105:C116)-MIN(C105:C116)&lt;5,AVERAGEIF(C105:C116,"&gt;0",H105:H116),
IF(FORECAST($C101,H$105:H$116,$C$105:$C$116)&lt;0,0,
IF(FORECAST($C101,H$105:H$116,$C$105:$C$116)&gt;100,100,
FORECAST($C101,H$105:H$116,$C$105:$C$116))))</f>
        <v>17.772969587844955</v>
      </c>
      <c r="I101" s="71">
        <f ca="true">IF(MAX(C105:C116)-MIN(C105:C116)&lt;5,AVERAGEIF(C105:C116,"&gt;0",I105:I116),
IF(FORECAST($C101,I$105:I$116,$C$105:$C$116)&lt;0,0,
IF(FORECAST($C101,I$105:I$116,$C$105:$C$116)&gt;100,100,
FORECAST($C101,I$105:I$116,$C$105:$C$116))))</f>
        <v>65.857831904041859</v>
      </c>
      <c r="J101" s="72"/>
      <c r="K101" s="73"/>
      <c r="L101" s="73"/>
      <c r="M101" s="74">
        <f ca="true">IF(MAX(C105:C116)-MIN(C105:C116)&lt;5,AVERAGEIF(C105:C116,"&gt;0",M105:M116),
IF(FORECAST($C101,M$105:M$116,$C$105:$C$116)&lt;0,0,
IF(FORECAST($C101,M$105:M$116,$C$105:$C$116)&gt;100,100,
FORECAST($C101,M$105:M$116,$C$105:$C$116))))</f>
        <v>12.594094277191232</v>
      </c>
      <c r="N101" s="71">
        <f ca="true">IF(MAX(C105:C116)-MIN(C105:C116)&lt;5,AVERAGEIF(C105:C116,"&gt;0",N105:N116),
IF(FORECAST($C101,N$105:N$116,$C$105:$C$116)&lt;0,0,
IF(FORECAST($C101,N$105:N$116,$C$105:$C$116)&gt;100,100,
FORECAST($C101,N$105:N$116,$C$105:$C$116))))</f>
        <v>75.223429780417064</v>
      </c>
      <c r="O101" s="72"/>
      <c r="P101" s="73"/>
      <c r="Q101" s="73"/>
      <c r="R101" s="74">
        <f ca="true">IF(MAX(C105:C116)-MIN(C105:C116)&lt;5,AVERAGEIF(C105:C116,"&gt;0",R105:R116),
IF(FORECAST($C101,R$105:R$116,$C$105:$C$116)&lt;0,0,
IF(FORECAST($C101,R$105:R$116,$C$105:$C$116)&gt;100,100,
FORECAST($C101,R$105:R$116,$C$105:$C$116))))</f>
        <v>5.6819156579625201</v>
      </c>
      <c r="S101" s="71">
        <f ca="true">IF(MAX(C105:C116)-MIN(C105:C116)&lt;5,AVERAGEIF(C105:C116,"&gt;0",S105:S116),
IF(FORECAST($C101,S$105:S$116,$C$105:$C$116)&lt;0,0,
IF(FORECAST($C101,S$105:S$116,$C$105:$C$116)&gt;100,100,
FORECAST($C101,S$105:S$116,$C$105:$C$116))))</f>
        <v>91.485437750808501</v>
      </c>
      <c r="T101" s="72"/>
      <c r="U101" s="73"/>
      <c r="V101" s="73"/>
      <c r="W101" s="74">
        <f ca="true">IF(MAX(C105:C116)-MIN(C105:C116)&lt;5,AVERAGEIF(C105:C116,"&gt;0",W105:W116),
IF(FORECAST($C101,W$105:W$116,$C$105:$C$116)&lt;0,0,
IF(FORECAST($C101,W$105:W$116,$C$105:$C$116)&gt;100,100,
FORECAST($C101,W$105:W$116,$C$105:$C$116))))</f>
        <v>3.3306869356808875</v>
      </c>
      <c r="X101" s="71">
        <f ca="true">IF(MAX(C105:C116)-MIN(C105:C116)&lt;5,AVERAGEIF(C105:C116,"&gt;0",X105:X116),
IF(FORECAST($C101,X$105:X$116,$C$105:$C$116)&lt;0,0,
IF(FORECAST($C101,X$105:X$116,$C$105:$C$116)&gt;100,100,
FORECAST($C101,X$105:X$116,$C$105:$C$116))))</f>
        <v>99.68880415926165</v>
      </c>
      <c r="Y101" s="72"/>
      <c r="Z101" s="73"/>
      <c r="AA101" s="73"/>
      <c r="AB101" s="74">
        <f ca="true">IF(MAX(C105:C116)-MIN(C105:C116)&lt;5,AVERAGEIF(C105:C116,"&gt;0",AB105:AB116),
IF(FORECAST($C101,AB$105:AB$116,$C$105:$C$116)&lt;0,0,
IF(FORECAST($C101,AB$105:AB$116,$C$105:$C$116)&gt;100,100,
FORECAST($C101,AB$105:AB$116,$C$105:$C$116))))</f>
        <v>2.1974611089985885E-2</v>
      </c>
    </row>
    <row r="102" hidden="true" x14ac:dyDescent="0.2">
      <c r="A102" s="2002"/>
      <c r="B102" s="2003"/>
      <c r="C102" s="49">
        <f>MaxRegYear(C100,C105:C116)</f>
        <v>2015</v>
      </c>
      <c r="D102" s="75">
        <f ca="true">IF(MAX(C105:C116)-MIN(C105:C116)&lt;5,AVERAGEIF(C105:C116,"&gt;0",D105:D116),
IF(FORECAST($C102,D$105:D$116,$C$105:$C$116)&lt;0,0,
IF(FORECAST($C102,D$105:D$116,$C$105:$C$116)&gt;100,100,
FORECAST($C102,D$105:D$116,$C$105:$C$116))))</f>
        <v>69.199211472367665</v>
      </c>
      <c r="E102" s="76"/>
      <c r="F102" s="77"/>
      <c r="G102" s="77"/>
      <c r="H102" s="78">
        <f ca="true">IF(MAX(C105:C116)-MIN(C105:C116)&lt;5,AVERAGEIF(C105:C116,"&gt;0",H105:H116),
IF(FORECAST($C102,H$105:H$116,$C$105:$C$116)&lt;0,0,
IF(FORECAST($C102,H$105:H$116,$C$105:$C$116)&gt;100,100,
FORECAST($C102,H$105:H$116,$C$105:$C$116))))</f>
        <v>14.922124539265837</v>
      </c>
      <c r="I102" s="75">
        <f ca="true">IF(MAX(C105:C116)-MIN(C105:C116)&lt;5,AVERAGEIF(C105:C116,"&gt;0",I105:I116),
IF(FORECAST($C102,I$105:I$116,$C$105:$C$116)&lt;0,0,
IF(FORECAST($C102,I$105:I$116,$C$105:$C$116)&gt;100,100,
FORECAST($C102,I$105:I$116,$C$105:$C$116))))</f>
        <v>79.669069220346046</v>
      </c>
      <c r="J102" s="76"/>
      <c r="K102" s="77"/>
      <c r="L102" s="77"/>
      <c r="M102" s="78">
        <f ca="true">IF(MAX(C105:C116)-MIN(C105:C116)&lt;5,AVERAGEIF(C105:C116,"&gt;0",M105:M116),
IF(FORECAST($C102,M$105:M$116,$C$105:$C$116)&lt;0,0,
IF(FORECAST($C102,M$105:M$116,$C$105:$C$116)&gt;100,100,
FORECAST($C102,M$105:M$116,$C$105:$C$116))))</f>
        <v>9.3756275589359461</v>
      </c>
      <c r="N102" s="75">
        <f ca="true">IF(MAX(C105:C116)-MIN(C105:C116)&lt;5,AVERAGEIF(C105:C116,"&gt;0",N105:N116),
IF(FORECAST($C102,N$105:N$116,$C$105:$C$116)&lt;0,0,
IF(FORECAST($C102,N$105:N$116,$C$105:$C$116)&gt;100,100,
FORECAST($C102,N$105:N$116,$C$105:$C$116))))</f>
        <v>92.786523995980588</v>
      </c>
      <c r="O102" s="76"/>
      <c r="P102" s="77"/>
      <c r="Q102" s="77"/>
      <c r="R102" s="78">
        <f ca="true">IF(MAX(C105:C116)-MIN(C105:C116)&lt;5,AVERAGEIF(C105:C116,"&gt;0",R105:R116),
IF(FORECAST($C102,R$105:R$116,$C$105:$C$116)&lt;0,0,
IF(FORECAST($C102,R$105:R$116,$C$105:$C$116)&gt;100,100,
FORECAST($C102,R$105:R$116,$C$105:$C$116))))</f>
        <v>2.9816561231656351</v>
      </c>
      <c r="S102" s="75">
        <f ca="true">IF(MAX(C105:C116)-MIN(C105:C116)&lt;5,AVERAGEIF(C105:C116,"&gt;0",S105:S116),
IF(FORECAST($C102,S$105:S$116,$C$105:$C$116)&lt;0,0,
IF(FORECAST($C102,S$105:S$116,$C$105:$C$116)&gt;100,100,
FORECAST($C102,S$105:S$116,$C$105:$C$116))))</f>
        <v>99.707522421315957</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99.556952432365946</v>
      </c>
      <c r="Y102" s="76"/>
      <c r="Z102" s="77"/>
      <c r="AA102" s="77"/>
      <c r="AB102" s="78">
        <f ca="true">IF(MAX(C105:C116)-MIN(C105:C116)&lt;5,AVERAGEIF(C105:C116,"&gt;0",AB105:AB116),
IF(FORECAST($C102,AB$105:AB$116,$C$105:$C$116)&lt;0,0,
IF(FORECAST($C102,AB$105:AB$116,$C$105:$C$116)&gt;100,100,
FORECAST($C102,AB$105:AB$116,$C$105:$C$116))))</f>
        <v>3.7619317624470572E-2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959" t="s">
        <v>398</v>
      </c>
      <c r="F104" s="219"/>
      <c r="G104" s="219"/>
      <c r="H104" s="85" t="s">
        <v>17</v>
      </c>
      <c r="I104" s="82" t="s">
        <v>14</v>
      </c>
      <c r="J104" s="1959" t="s">
        <v>398</v>
      </c>
      <c r="K104" s="219"/>
      <c r="L104" s="219"/>
      <c r="M104" s="85" t="s">
        <v>17</v>
      </c>
      <c r="N104" s="83" t="s">
        <v>14</v>
      </c>
      <c r="O104" s="1959" t="s">
        <v>398</v>
      </c>
      <c r="P104" s="219"/>
      <c r="Q104" s="219"/>
      <c r="R104" s="85" t="s">
        <v>17</v>
      </c>
      <c r="S104" s="83" t="s">
        <v>14</v>
      </c>
      <c r="T104" s="1959" t="s">
        <v>398</v>
      </c>
      <c r="U104" s="219"/>
      <c r="V104" s="219"/>
      <c r="W104" s="85" t="s">
        <v>17</v>
      </c>
      <c r="X104" s="83" t="s">
        <v>14</v>
      </c>
      <c r="Y104" s="1959" t="s">
        <v>398</v>
      </c>
      <c r="Z104" s="219"/>
      <c r="AA104" s="219"/>
      <c r="AB104" s="85" t="s">
        <v>17</v>
      </c>
      <c r="AD104" s="220"/>
    </row>
    <row r="105" x14ac:dyDescent="0.2">
      <c r="A105" s="87"/>
      <c r="B105" s="456" t="s">
        <v>183</v>
      </c>
      <c r="C105" s="457">
        <v>2000</v>
      </c>
      <c r="D105" s="1">
        <f t="shared" ref="D105:D116" ca="true" si="15">IF(ISERROR(INDIRECT(CONCATENATE($B105,"!C16"))),"",INDIRECT(CONCATENATE($B105,"!C16")))</f>
        <v>61.154251172331698</v>
      </c>
      <c r="E105" s="88">
        <f t="shared" ref="E105:E116" ca="true" si="16">IF(ISERROR(INDIRECT(CONCATENATE($B105,"!C23"))),"",INDIRECT(CONCATENATE($B105,"!C23")))</f>
        <v>88.248029725934956</v>
      </c>
      <c r="F105" s="89"/>
      <c r="G105" s="89"/>
      <c r="H105" s="90">
        <f t="shared" ref="H105:H116" ca="true" si="17">IF(ISERROR(INDIRECT(CONCATENATE($B105,"!C21"))),"",INDIRECT(CONCATENATE($B105,"!C21")))</f>
        <v>17.894221149979874</v>
      </c>
      <c r="I105" s="1">
        <f t="shared" ref="I105:I116" ca="true" si="18">IF(ISERROR(INDIRECT(CONCATENATE($B105,"!D16"))),"",INDIRECT(CONCATENATE($B105,"!D16")))</f>
        <v>62.818039408311677</v>
      </c>
      <c r="J105" s="88">
        <f t="shared" ref="J105:J116" ca="true" si="19">IF(ISERROR(INDIRECT(CONCATENATE($B105,"!D23"))),"",INDIRECT(CONCATENATE($B105,"!D23")))</f>
        <v>84.904343951648556</v>
      </c>
      <c r="K105" s="89"/>
      <c r="L105" s="89"/>
      <c r="M105" s="90">
        <f t="shared" ref="M105:M116" ca="true" si="20">IF(ISERROR(INDIRECT(CONCATENATE($B105,"!D21"))),"",INDIRECT(CONCATENATE($B105,"!D21")))</f>
        <v>11.355505458099062</v>
      </c>
      <c r="N105" s="1">
        <f t="shared" ref="N105:N116" ca="true" si="21">IF(ISERROR(INDIRECT(CONCATENATE($B105,"!E16"))),"",INDIRECT(CONCATENATE($B105,"!E16")))</f>
        <v>72.357858718672603</v>
      </c>
      <c r="O105" s="88">
        <f t="shared" ref="O105:O116" ca="true" si="22">IF(ISERROR(INDIRECT(CONCATENATE($B105,"!E23"))),"",INDIRECT(CONCATENATE($B105,"!E23")))</f>
        <v>91.40906307227219</v>
      </c>
      <c r="P105" s="89"/>
      <c r="Q105" s="89"/>
      <c r="R105" s="90">
        <f t="shared" ref="R105:R116" ca="true" si="23">IF(ISERROR(INDIRECT(CONCATENATE($B105,"!E21"))),"",INDIRECT(CONCATENATE($B105,"!E21")))</f>
        <v>5.2474043437053659</v>
      </c>
      <c r="S105" s="1">
        <f t="shared" ref="S105:S116" ca="true" si="24">IF(ISERROR(INDIRECT(CONCATENATE($B105,"!F16"))),"",INDIRECT(CONCATENATE($B105,"!F16")))</f>
        <v>90.881782662447478</v>
      </c>
      <c r="T105" s="88">
        <f t="shared" ref="T105:T116" ca="true" si="25">IF(ISERROR(INDIRECT(CONCATENATE($B105,"!F23"))),"",INDIRECT(CONCATENATE($B105,"!F23")))</f>
        <v>98.986756024504132</v>
      </c>
      <c r="U105" s="89"/>
      <c r="V105" s="89"/>
      <c r="W105" s="90">
        <f t="shared" ref="W105:W116" ca="true" si="26">IF(ISERROR(INDIRECT(CONCATENATE($B105,"!F21"))),"",INDIRECT(CONCATENATE($B105,"!F21")))</f>
        <v>3.6875990955415654</v>
      </c>
      <c r="X105" s="1">
        <f t="shared" ref="X105:X116" ca="true" si="27">IF(ISERROR(INDIRECT(CONCATENATE($B105,"!G16"))),"",INDIRECT(CONCATENATE($B105,"!G16")))</f>
        <v>99.816136781493569</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458" t="s">
        <v>174</v>
      </c>
      <c r="C106" s="459">
        <v>2007</v>
      </c>
      <c r="D106" s="2">
        <f t="shared" ca="true" si="15"/>
        <v>73.423091457496398</v>
      </c>
      <c r="E106" s="91">
        <f t="shared" ca="true" si="16"/>
        <v>82.2</v>
      </c>
      <c r="F106" s="89"/>
      <c r="G106" s="89"/>
      <c r="H106" s="92">
        <f t="shared" ca="true" si="17"/>
        <v>16.179863513882324</v>
      </c>
      <c r="I106" s="2">
        <f t="shared" ca="true" si="18"/>
        <v>78.889293059065807</v>
      </c>
      <c r="J106" s="91">
        <f t="shared" ca="true" si="19"/>
        <v>83.2</v>
      </c>
      <c r="K106" s="89"/>
      <c r="L106" s="89"/>
      <c r="M106" s="92">
        <f t="shared" ca="true" si="20"/>
        <v>13.775752250038206</v>
      </c>
      <c r="N106" s="2">
        <f t="shared" ca="true" si="21"/>
        <v>89.628277714793526</v>
      </c>
      <c r="O106" s="91">
        <f t="shared" ca="true" si="22"/>
        <v>91.1</v>
      </c>
      <c r="P106" s="89"/>
      <c r="Q106" s="89"/>
      <c r="R106" s="92">
        <f t="shared" ca="true" si="23"/>
        <v>5.3632357226144016</v>
      </c>
      <c r="S106" s="2">
        <f t="shared" ca="true" si="24"/>
        <v>96.630329955160917</v>
      </c>
      <c r="T106" s="91">
        <f t="shared" ca="true" si="25"/>
        <v>99.2</v>
      </c>
      <c r="U106" s="89"/>
      <c r="V106" s="89"/>
      <c r="W106" s="92">
        <f t="shared" ca="true" si="26"/>
        <v>0.69477938284876073</v>
      </c>
      <c r="X106" s="2">
        <f t="shared" ca="true" si="27"/>
        <v>99.351386005207814</v>
      </c>
      <c r="Y106" s="91">
        <f t="shared" ca="true" si="28"/>
        <v>99.9</v>
      </c>
      <c r="Z106" s="89"/>
      <c r="AA106" s="89"/>
      <c r="AB106" s="92">
        <f t="shared" ca="true" si="29"/>
        <v>7.6887131501048006E-2</v>
      </c>
    </row>
    <row r="107" x14ac:dyDescent="0.2">
      <c r="A107" s="87"/>
      <c r="B107" s="458" t="s">
        <v>319</v>
      </c>
      <c r="C107" s="459">
        <v>2013</v>
      </c>
      <c r="D107" s="2">
        <f t="shared" ca="true" si="15"/>
        <v>64.867904545536803</v>
      </c>
      <c r="E107" s="91">
        <f t="shared" ca="true" si="16"/>
        <v>78.8</v>
      </c>
      <c r="F107" s="89"/>
      <c r="G107" s="89"/>
      <c r="H107" s="92">
        <f t="shared" ca="true" si="17"/>
        <v>15.443697368233764</v>
      </c>
      <c r="I107" s="2">
        <f t="shared" ca="true" si="18"/>
        <v>74.281146333153615</v>
      </c>
      <c r="J107" s="91">
        <f t="shared" ca="true" si="19"/>
        <v>85.7</v>
      </c>
      <c r="K107" s="89"/>
      <c r="L107" s="89"/>
      <c r="M107" s="92">
        <f t="shared" ca="true" si="20"/>
        <v>8.3597361657624649</v>
      </c>
      <c r="N107" s="2">
        <f t="shared" ca="true" si="21"/>
        <v>87.101611861870524</v>
      </c>
      <c r="O107" s="91">
        <f t="shared" ca="true" si="22"/>
        <v>94.3</v>
      </c>
      <c r="P107" s="89"/>
      <c r="Q107" s="89"/>
      <c r="R107" s="92">
        <f t="shared" ca="true" si="23"/>
        <v>2.8347608611718633</v>
      </c>
      <c r="S107" s="2">
        <f t="shared" ca="true" si="24"/>
        <v>97.906980195493588</v>
      </c>
      <c r="T107" s="91">
        <f t="shared" ca="true" si="25"/>
        <v>99</v>
      </c>
      <c r="U107" s="89"/>
      <c r="V107" s="89"/>
      <c r="W107" s="92">
        <f t="shared" ca="true" si="26"/>
        <v>0.28797411969823367</v>
      </c>
      <c r="X107" s="2">
        <f t="shared" ca="true" si="27"/>
        <v>99.723087388555939</v>
      </c>
      <c r="Y107" s="91">
        <f t="shared" ca="true" si="28"/>
        <v>99.8</v>
      </c>
      <c r="Z107" s="89"/>
      <c r="AA107" s="89"/>
      <c r="AB107" s="92">
        <f t="shared" ca="true" si="29"/>
        <v>9.8963104815557278E-3</v>
      </c>
      <c r="AD107" s="93"/>
    </row>
    <row r="108" x14ac:dyDescent="0.2">
      <c r="A108" s="87"/>
      <c r="B108" s="458"/>
      <c r="C108" s="459"/>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8"/>
      <c r="C109" s="45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8"/>
      <c r="C110" s="45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8"/>
      <c r="C111" s="459"/>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58"/>
      <c r="C112" s="459"/>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58"/>
      <c r="C113" s="45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8"/>
      <c r="C114" s="45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8"/>
      <c r="C115" s="45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60"/>
      <c r="C116" s="46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69" t="str">
        <f>CONCATENATE("National use of drinking water sources, ",C99,"–",C100)</f>
        <v>National use of drinking water sources, 2000–2019</v>
      </c>
      <c r="C118" s="1970"/>
      <c r="D118" s="1970"/>
      <c r="E118" s="1970"/>
      <c r="F118" s="1970"/>
      <c r="G118" s="1970"/>
      <c r="H118" s="1970"/>
      <c r="I118" s="1970"/>
      <c r="J118" s="1970"/>
      <c r="K118" s="1970"/>
      <c r="L118" s="1970"/>
      <c r="N118" s="98"/>
      <c r="O118" s="98"/>
      <c r="P118" s="98"/>
      <c r="Q118" s="98"/>
      <c r="R118" s="98"/>
      <c r="S118" s="1993" t="s">
        <v>11</v>
      </c>
      <c r="T118" s="1994"/>
      <c r="U118" s="1994"/>
      <c r="V118" s="1994"/>
      <c r="W118" s="199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991" t="s">
        <v>6</v>
      </c>
      <c r="B197" s="1991"/>
      <c r="C197" s="1991"/>
      <c r="D197" s="1988" t="s">
        <v>0</v>
      </c>
      <c r="E197" s="1989"/>
      <c r="F197" s="1989"/>
      <c r="G197" s="1989"/>
      <c r="H197" s="1990"/>
      <c r="I197" s="1988" t="s">
        <v>1</v>
      </c>
      <c r="J197" s="1989"/>
      <c r="K197" s="1989"/>
      <c r="L197" s="1989"/>
      <c r="M197" s="1990"/>
      <c r="N197" s="1988" t="s">
        <v>2</v>
      </c>
      <c r="O197" s="1989"/>
      <c r="P197" s="1989"/>
      <c r="Q197" s="1989"/>
      <c r="R197" s="1990"/>
      <c r="S197" s="1988" t="s">
        <v>3</v>
      </c>
      <c r="T197" s="1989"/>
      <c r="U197" s="1989"/>
      <c r="V197" s="1989"/>
      <c r="W197" s="1990"/>
      <c r="X197" s="1988" t="s">
        <v>4</v>
      </c>
      <c r="Y197" s="1989"/>
      <c r="Z197" s="1989"/>
      <c r="AA197" s="1989"/>
      <c r="AB197" s="1990"/>
    </row>
    <row r="198" s="44" customFormat="true" ht="22.5" customHeight="true" x14ac:dyDescent="0.2">
      <c r="A198" s="2004"/>
      <c r="B198" s="2004"/>
      <c r="C198" s="200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996" t="s">
        <v>10</v>
      </c>
      <c r="B199" s="1997"/>
      <c r="C199" s="209">
        <v>2000</v>
      </c>
      <c r="D199" s="56">
        <f ca="true">IF((D201+H201)&gt;100,D201*100/(D201+H201),D201)</f>
        <v>92.994082887044726</v>
      </c>
      <c r="E199" s="57">
        <f ca="true">D199*AVERAGEIF(E205:E216,"&gt;0")/100</f>
        <v>89.291095630786145</v>
      </c>
      <c r="F199" s="58">
        <f ca="true">D199*(100-AVERAGEIF(E205:E216,"&gt;0"))/100</f>
        <v>3.7029872562585746</v>
      </c>
      <c r="G199" s="59">
        <f ca="true">100-(E199+F199+H199)</f>
        <v>6.7520259383863248</v>
      </c>
      <c r="H199" s="60">
        <f ca="true">IF((D201+H201)&gt;100,H201*100/(D201+H201),H201)</f>
        <v>0.25389117456894894</v>
      </c>
      <c r="I199" s="56">
        <f ca="true">IF((I201+M201)&gt;100,I201*100/(I201+M201),I201)</f>
        <v>97.782683712879077</v>
      </c>
      <c r="J199" s="57">
        <f ca="true">I199*AVERAGEIF(J205:J216,"&gt;0")/100</f>
        <v>96.874823433883634</v>
      </c>
      <c r="K199" s="61">
        <f ca="true">I199*(100-AVERAGEIF(J205:J216,"&gt;0"))/100</f>
        <v>0.90786027899545585</v>
      </c>
      <c r="L199" s="62">
        <f ca="true">100-(J199+K199+M199)</f>
        <v>2.2173162871209087</v>
      </c>
      <c r="M199" s="63">
        <f ca="true">IF((I201+M201)&gt;100,M201*100/(I201+M201),M201)</f>
        <v>0</v>
      </c>
      <c r="N199" s="56">
        <f ca="true">IF((N201+R201)&gt;100,N201*100/(N201+R201),N201)</f>
        <v>99.19460953884024</v>
      </c>
      <c r="O199" s="57">
        <f ca="true">N199*AVERAGEIF(O205:O216,"&gt;0")/100</f>
        <v>99.161544668993955</v>
      </c>
      <c r="P199" s="61">
        <f ca="true">N199*(100-AVERAGEIF(O205:O216,"&gt;0"))/100</f>
        <v>3.3064869846292297E-2</v>
      </c>
      <c r="Q199" s="62">
        <f ca="true">100-(O199+P199+R199)</f>
        <v>0.80539046115976021</v>
      </c>
      <c r="R199" s="63">
        <f ca="true">IF((N201+R201)&gt;100,R201*100/(N201+R201),R201)</f>
        <v>0</v>
      </c>
      <c r="S199" s="56">
        <f ca="true">IF((S201+W201)&gt;100,S201*100/(S201+W201),S201)</f>
        <v>100</v>
      </c>
      <c r="T199" s="57">
        <f ca="true">S199*AVERAGEIF(T205:T216,"&gt;0")/100</f>
        <v>99.9</v>
      </c>
      <c r="U199" s="61">
        <f ca="true">S199*(100-AVERAGEIF(T205:T216,"&gt;0"))/100</f>
        <v>0.10000000000000853</v>
      </c>
      <c r="V199" s="62">
        <f ca="true">100-(T199+U199+W199)</f>
        <v>0</v>
      </c>
      <c r="W199" s="63">
        <f ca="true">IF((S201+W201)&gt;100,W201*100/(S201+W201),W201)</f>
        <v>0</v>
      </c>
      <c r="X199" s="56">
        <f ca="true">IF((X201+AB201)&gt;100,X201*100/(X201+AB201),X201)</f>
        <v>99.649860908456958</v>
      </c>
      <c r="Y199" s="57">
        <f ca="true">X199*AVERAGEIF(Y205:Y216,"&gt;0")/100</f>
        <v>99.649860908456958</v>
      </c>
      <c r="Z199" s="61">
        <f ca="true">X199*(100-AVERAGEIF(Y205:Y216,"&gt;0"))/100</f>
        <v>0</v>
      </c>
      <c r="AA199" s="62">
        <f ca="true">100-(Y199+Z199+AB199)</f>
        <v>0.35013909154304201</v>
      </c>
      <c r="AB199" s="63">
        <f ca="true">IF((X201+AB201)&gt;100,AB201*100/(X201+AB201),AB201)</f>
        <v>0</v>
      </c>
    </row>
    <row r="200" s="64" customFormat="true" ht="15" customHeight="true" x14ac:dyDescent="0.2">
      <c r="A200" s="1998"/>
      <c r="B200" s="1999"/>
      <c r="C200" s="210">
        <v>2019</v>
      </c>
      <c r="D200" s="65">
        <f ca="true">IF((D202+H202)&gt;100,D202*100/(D202+H202),D202)</f>
        <v>94.688078961139297</v>
      </c>
      <c r="E200" s="66">
        <f ca="true">D200*AVERAGEIF(E205:E216,"&gt;0")/100</f>
        <v>90.917637457472921</v>
      </c>
      <c r="F200" s="67">
        <f ca="true">D200*(100-AVERAGEIF(E205:E216,"&gt;0"))/100</f>
        <v>3.7704415036663756</v>
      </c>
      <c r="G200" s="68">
        <f ca="true">100-(E200+F200+H200)</f>
        <v>4.284741120598099</v>
      </c>
      <c r="H200" s="69">
        <f ca="true">IF((D202+H202)&gt;100,H202*100/(D202+H202),H202)</f>
        <v>1.027179918262604</v>
      </c>
      <c r="I200" s="65">
        <f ca="true">IF((I202+M202)&gt;100,I202*100/(I202+M202),I202)</f>
        <v>96.654307657220301</v>
      </c>
      <c r="J200" s="66">
        <f ca="true">I200*AVERAGEIF(J205:J216,"&gt;0")/100</f>
        <v>95.756923750541532</v>
      </c>
      <c r="K200" s="67">
        <f ca="true">I200*(100-AVERAGEIF(J205:J216,"&gt;0"))/100</f>
        <v>0.89738390667875667</v>
      </c>
      <c r="L200" s="68">
        <f ca="true">100-(J200+K200+M200)</f>
        <v>3.3456923427797136</v>
      </c>
      <c r="M200" s="69">
        <f ca="true">IF((I202+M202)&gt;100,M202*100/(I202+M202),M202)</f>
        <v>0</v>
      </c>
      <c r="N200" s="65">
        <f ca="true">IF((N202+R202)&gt;100,N202*100/(N202+R202),N202)</f>
        <v>97.874227369065608</v>
      </c>
      <c r="O200" s="66">
        <f ca="true">N200*AVERAGEIF(O205:O216,"&gt;0")/100</f>
        <v>97.841602626609244</v>
      </c>
      <c r="P200" s="67">
        <f ca="true">N200*(100-AVERAGEIF(O205:O216,"&gt;0"))/100</f>
        <v>3.2624742456367255E-2</v>
      </c>
      <c r="Q200" s="68">
        <f ca="true">100-(O200+P200+R200)</f>
        <v>2.1257726309343923</v>
      </c>
      <c r="R200" s="69">
        <f ca="true">IF((N202+R202)&gt;100,R202*100/(N202+R202),R202)</f>
        <v>0</v>
      </c>
      <c r="S200" s="65">
        <f ca="true">IF((S202+W202)&gt;100,S202*100/(S202+W202),S202)</f>
        <v>99.623105845979097</v>
      </c>
      <c r="T200" s="66">
        <f ca="true">S200*AVERAGEIF(T205:T216,"&gt;0")/100</f>
        <v>99.523482740133119</v>
      </c>
      <c r="U200" s="67">
        <f ca="true">S200*(100-AVERAGEIF(T205:T216,"&gt;0"))/100</f>
        <v>9.9623105845987589E-2</v>
      </c>
      <c r="V200" s="68">
        <f ca="true">100-(T200+U200+W200)</f>
        <v>0.37689415402088855</v>
      </c>
      <c r="W200" s="69">
        <f ca="true">IF((S202+W202)&gt;100,W202*100/(S202+W202),W202)</f>
        <v>0</v>
      </c>
      <c r="X200" s="65">
        <f ca="true">IF((X202+AB202)&gt;100,X202*100/(X202+AB202),X202)</f>
        <v>99.379292817634195</v>
      </c>
      <c r="Y200" s="66">
        <f ca="true">X200*AVERAGEIF(Y205:Y216,"&gt;0")/100</f>
        <v>99.379292817634195</v>
      </c>
      <c r="Z200" s="67">
        <f ca="true">X200*(100-AVERAGEIF(Y205:Y216,"&gt;0"))/100</f>
        <v>0</v>
      </c>
      <c r="AA200" s="68">
        <f ca="true">100-(Y200+Z200+AB200)</f>
        <v>0.62070718236580547</v>
      </c>
      <c r="AB200" s="69">
        <f ca="true">IF((X202+AB202)&gt;100,AB202*100/(X202+AB202),AB202)</f>
        <v>0</v>
      </c>
    </row>
    <row r="201" hidden="true" x14ac:dyDescent="0.2">
      <c r="A201" s="2000" t="s">
        <v>12</v>
      </c>
      <c r="B201" s="2001"/>
      <c r="C201" s="70">
        <f>MinRegYear(C199,C205:C216)</f>
        <v>2000</v>
      </c>
      <c r="D201" s="71">
        <f ca="true">IF(MAX(C205:C216)-MIN(C205:C216)&lt;5,AVERAGEIF(C205:C216,"&gt;0",D205:D216),
IF(FORECAST($C201,D$205:D$216,$C$205:$C$216)&lt;0,0,
IF(FORECAST($C201,D$205:D$216,$C$205:$C$216)&gt;100,100,
FORECAST($C201,D$205:D$216,$C$205:$C$216))))</f>
        <v>92.994082887044726</v>
      </c>
      <c r="E201" s="72"/>
      <c r="F201" s="73"/>
      <c r="G201" s="73"/>
      <c r="H201" s="74">
        <f ca="true">IF(MAX(C205:C216)-MIN(C205:C216)&lt;5,AVERAGEIF(C205:C216,"&gt;0",H205:H216),
IF(FORECAST($C201,H$205:H$216,$C$205:$C$216)&lt;0,0,
IF(FORECAST($C201,H$205:H$216,$C$205:$C$216)&gt;100,100,
FORECAST($C201,H$205:H$216,$C$205:$C$216))))</f>
        <v>0.25389117456894894</v>
      </c>
      <c r="I201" s="71">
        <f ca="true">IF(MAX(C205:C216)-MIN(C205:C216)&lt;5,AVERAGEIF(C205:C216,"&gt;0",I205:I216),
IF(FORECAST($C201,I$205:I$216,$C$205:$C$216)&lt;0,0,
IF(FORECAST($C201,I$205:I$216,$C$205:$C$216)&gt;100,100,
FORECAST($C201,I$205:I$216,$C$205:$C$216))))</f>
        <v>97.782683712879077</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99.19460953884024</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99.649860908456958</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02"/>
      <c r="B202" s="2003"/>
      <c r="C202" s="49">
        <f>MaxRegYear(C200,C205:C216)</f>
        <v>2015</v>
      </c>
      <c r="D202" s="75">
        <f ca="true">IF(MAX(C205:C216)-MIN(C205:C216)&lt;5,AVERAGEIF(C205:C216,"&gt;0",D205:D216),
IF(FORECAST($C202,D$205:D$216,$C$205:$C$216)&lt;0,0,
IF(FORECAST($C202,D$205:D$216,$C$205:$C$216)&gt;100,100,
FORECAST($C202,D$205:D$216,$C$205:$C$216))))</f>
        <v>94.688078961139297</v>
      </c>
      <c r="E202" s="76"/>
      <c r="F202" s="77"/>
      <c r="G202" s="77"/>
      <c r="H202" s="78">
        <f ca="true">IF(MAX(C205:C216)-MIN(C205:C216)&lt;5,AVERAGEIF(C205:C216,"&gt;0",H205:H216),
IF(FORECAST($C202,H$205:H$216,$C$205:$C$216)&lt;0,0,
IF(FORECAST($C202,H$205:H$216,$C$205:$C$216)&gt;100,100,
FORECAST($C202,H$205:H$216,$C$205:$C$216))))</f>
        <v>1.027179918262604</v>
      </c>
      <c r="I202" s="75">
        <f ca="true">IF(MAX(C205:C216)-MIN(C205:C216)&lt;5,AVERAGEIF(C205:C216,"&gt;0",I205:I216),
IF(FORECAST($C202,I$205:I$216,$C$205:$C$216)&lt;0,0,
IF(FORECAST($C202,I$205:I$216,$C$205:$C$216)&gt;100,100,
FORECAST($C202,I$205:I$216,$C$205:$C$216))))</f>
        <v>96.654307657220301</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97.874227369065608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99.623105845979097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99.379292817634195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959" t="s">
        <v>398</v>
      </c>
      <c r="F204" s="219"/>
      <c r="G204" s="219"/>
      <c r="H204" s="85" t="s">
        <v>17</v>
      </c>
      <c r="I204" s="83" t="s">
        <v>14</v>
      </c>
      <c r="J204" s="1959" t="s">
        <v>398</v>
      </c>
      <c r="K204" s="219"/>
      <c r="L204" s="219"/>
      <c r="M204" s="85" t="s">
        <v>17</v>
      </c>
      <c r="N204" s="83" t="s">
        <v>14</v>
      </c>
      <c r="O204" s="1959" t="s">
        <v>398</v>
      </c>
      <c r="P204" s="219"/>
      <c r="Q204" s="219"/>
      <c r="R204" s="85" t="s">
        <v>17</v>
      </c>
      <c r="S204" s="83" t="s">
        <v>14</v>
      </c>
      <c r="T204" s="1959" t="s">
        <v>398</v>
      </c>
      <c r="U204" s="219"/>
      <c r="V204" s="219"/>
      <c r="W204" s="85" t="s">
        <v>17</v>
      </c>
      <c r="X204" s="83" t="s">
        <v>14</v>
      </c>
      <c r="Y204" s="1959" t="s">
        <v>398</v>
      </c>
      <c r="Z204" s="219"/>
      <c r="AA204" s="219"/>
      <c r="AB204" s="85" t="s">
        <v>17</v>
      </c>
      <c r="AD204" s="220"/>
    </row>
    <row r="205" x14ac:dyDescent="0.2">
      <c r="A205" s="87"/>
      <c r="B205" s="456" t="s">
        <v>183</v>
      </c>
      <c r="C205" s="457">
        <v>2000</v>
      </c>
      <c r="D205" s="1">
        <f t="shared" ref="D205:D216" ca="true" si="50">IF(ISERROR(INDIRECT(CONCATENATE($B205,"!H16"))),"",INDIRECT(CONCATENATE($B205,"!H16")))</f>
        <v>93.007234288618591</v>
      </c>
      <c r="E205" s="91">
        <f t="shared" ref="E205:E216" ca="true" si="51">IF(ISERROR(INDIRECT(CONCATENATE($B205,"!H23"))),"",INDIRECT(CONCATENATE($B205,"!H23")))</f>
        <v>98.654119763437791</v>
      </c>
      <c r="F205" s="89"/>
      <c r="G205" s="89"/>
      <c r="H205" s="90">
        <f t="shared" ref="H205:H216" ca="true" si="52">IF(ISERROR(INDIRECT(CONCATENATE($B205,"!H21"))),"",INDIRECT(CONCATENATE($B205,"!H21")))</f>
        <v>0</v>
      </c>
      <c r="I205" s="1">
        <f t="shared" ref="I205:I216" ca="true" si="53">IF(ISERROR(INDIRECT(CONCATENATE($B205,"!I16"))),"",INDIRECT(CONCATENATE($B205,"!I16")))</f>
        <v>97.733465584560108</v>
      </c>
      <c r="J205" s="91">
        <f t="shared" ref="J205:J216" ca="true" si="54">IF(ISERROR(INDIRECT(CONCATENATE($B205,"!I23"))),"",INDIRECT(CONCATENATE($B205,"!I23")))</f>
        <v>99.514659351155032</v>
      </c>
      <c r="K205" s="89"/>
      <c r="L205" s="89"/>
      <c r="M205" s="90">
        <f t="shared" ref="M205:M216" ca="true" si="55">IF(ISERROR(INDIRECT(CONCATENATE($B205,"!I21"))),"",INDIRECT(CONCATENATE($B205,"!I21")))</f>
        <v>0</v>
      </c>
      <c r="N205" s="1">
        <f t="shared" ref="N205:N216" ca="true" si="56">IF(ISERROR(INDIRECT(CONCATENATE($B205,"!J16"))),"",INDIRECT(CONCATENATE($B205,"!J16")))</f>
        <v>99.798797060196449</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58" t="s">
        <v>174</v>
      </c>
      <c r="C206" s="459">
        <v>2007</v>
      </c>
      <c r="D206" s="2">
        <f t="shared" ca="true" si="50"/>
        <v>93.75611968487884</v>
      </c>
      <c r="E206" s="91">
        <f t="shared" ca="true" si="51"/>
        <v>97.8</v>
      </c>
      <c r="F206" s="89"/>
      <c r="G206" s="89"/>
      <c r="H206" s="92">
        <f t="shared" ca="true" si="52"/>
        <v>1.1648567998587123</v>
      </c>
      <c r="I206" s="2">
        <f t="shared" ca="true" si="53"/>
        <v>97.362747498262763</v>
      </c>
      <c r="J206" s="91">
        <f t="shared" ca="true" si="54"/>
        <v>99.6</v>
      </c>
      <c r="K206" s="89"/>
      <c r="L206" s="89"/>
      <c r="M206" s="92">
        <f t="shared" ca="true" si="55"/>
        <v>0</v>
      </c>
      <c r="N206" s="2">
        <f t="shared" ca="true" si="56"/>
        <v>97.269358230006915</v>
      </c>
      <c r="O206" s="91">
        <f t="shared" ca="true" si="57"/>
        <v>99.9</v>
      </c>
      <c r="P206" s="89"/>
      <c r="Q206" s="89"/>
      <c r="R206" s="92">
        <f t="shared" ca="true" si="58"/>
        <v>0</v>
      </c>
      <c r="S206" s="2">
        <f t="shared" ca="true" si="59"/>
        <v>100</v>
      </c>
      <c r="T206" s="91">
        <f t="shared" ca="true" si="60"/>
        <v>100</v>
      </c>
      <c r="U206" s="89"/>
      <c r="V206" s="89"/>
      <c r="W206" s="92">
        <f t="shared" ca="true" si="61"/>
        <v>0</v>
      </c>
      <c r="X206" s="2">
        <f t="shared" ca="true" si="62"/>
        <v>98.764961101063093</v>
      </c>
      <c r="Y206" s="91">
        <f t="shared" ca="true" si="63"/>
        <v>100</v>
      </c>
      <c r="Z206" s="89"/>
      <c r="AA206" s="89"/>
      <c r="AB206" s="92">
        <f t="shared" ca="true" si="64"/>
        <v>0</v>
      </c>
    </row>
    <row r="207" x14ac:dyDescent="0.2">
      <c r="A207" s="87"/>
      <c r="B207" s="458" t="s">
        <v>319</v>
      </c>
      <c r="C207" s="459">
        <v>2013</v>
      </c>
      <c r="D207" s="2">
        <f t="shared" ca="true" si="50"/>
        <v>94.477556119762866</v>
      </c>
      <c r="E207" s="91">
        <f t="shared" ca="true" si="51"/>
        <v>91.6</v>
      </c>
      <c r="F207" s="89"/>
      <c r="G207" s="89"/>
      <c r="H207" s="92">
        <f t="shared" ca="true" si="52"/>
        <v>0.62786838210633722</v>
      </c>
      <c r="I207" s="2">
        <f t="shared" ca="true" si="53"/>
        <v>96.747336648269325</v>
      </c>
      <c r="J207" s="91">
        <f t="shared" ca="true" si="54"/>
        <v>98.1</v>
      </c>
      <c r="K207" s="89"/>
      <c r="L207" s="89"/>
      <c r="M207" s="92">
        <f t="shared" ca="true" si="55"/>
        <v>0</v>
      </c>
      <c r="N207" s="2">
        <f t="shared" ca="true" si="56"/>
        <v>98.755163766617812</v>
      </c>
      <c r="O207" s="91">
        <f t="shared" ca="true" si="57"/>
        <v>100</v>
      </c>
      <c r="P207" s="89"/>
      <c r="Q207" s="89"/>
      <c r="R207" s="92">
        <f t="shared" ca="true" si="58"/>
        <v>0</v>
      </c>
      <c r="S207" s="2">
        <f t="shared" ca="true" si="59"/>
        <v>99.606044793739429</v>
      </c>
      <c r="T207" s="91">
        <f t="shared" ca="true" si="60"/>
        <v>99.7</v>
      </c>
      <c r="U207" s="89"/>
      <c r="V207" s="89"/>
      <c r="W207" s="92">
        <f t="shared" ca="true" si="61"/>
        <v>0</v>
      </c>
      <c r="X207" s="2">
        <f t="shared" ca="true" si="62"/>
        <v>99.823864169877453</v>
      </c>
      <c r="Y207" s="91">
        <f t="shared" ca="true" si="63"/>
        <v>100</v>
      </c>
      <c r="Z207" s="89"/>
      <c r="AA207" s="89"/>
      <c r="AB207" s="92">
        <f t="shared" ca="true" si="64"/>
        <v>0</v>
      </c>
      <c r="AD207" s="93"/>
    </row>
    <row r="208" x14ac:dyDescent="0.2">
      <c r="A208" s="87"/>
      <c r="B208" s="458"/>
      <c r="C208" s="459"/>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58"/>
      <c r="C209" s="459"/>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58"/>
      <c r="C210" s="459"/>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58"/>
      <c r="C211" s="459"/>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58"/>
      <c r="C212" s="459"/>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58"/>
      <c r="C213" s="459"/>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58"/>
      <c r="C214" s="459"/>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58"/>
      <c r="C215" s="459"/>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60"/>
      <c r="C216" s="461"/>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969" t="str">
        <f>CONCATENATE("Urban use of drinking water sources,  ",C199,"–",C200)</f>
        <v>Urban use of drinking water sources,  2000–2019</v>
      </c>
      <c r="C218" s="1970"/>
      <c r="D218" s="1970"/>
      <c r="E218" s="1970"/>
      <c r="F218" s="1970"/>
      <c r="G218" s="1970"/>
      <c r="H218" s="1970"/>
      <c r="I218" s="1970"/>
      <c r="J218" s="1970"/>
      <c r="K218" s="1970"/>
      <c r="L218" s="1970"/>
      <c r="N218" s="98"/>
      <c r="O218" s="98"/>
      <c r="P218" s="98"/>
      <c r="Q218" s="98"/>
      <c r="R218" s="98"/>
      <c r="S218" s="1993" t="s">
        <v>11</v>
      </c>
      <c r="T218" s="1994"/>
      <c r="U218" s="1994"/>
      <c r="V218" s="1994"/>
      <c r="W218" s="199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991" t="s">
        <v>7</v>
      </c>
      <c r="B297" s="1991"/>
      <c r="C297" s="1991"/>
      <c r="D297" s="1988" t="s">
        <v>0</v>
      </c>
      <c r="E297" s="1989"/>
      <c r="F297" s="1989"/>
      <c r="G297" s="1989"/>
      <c r="H297" s="1990"/>
      <c r="I297" s="1988" t="s">
        <v>1</v>
      </c>
      <c r="J297" s="1989"/>
      <c r="K297" s="1989"/>
      <c r="L297" s="1989"/>
      <c r="M297" s="1990"/>
      <c r="N297" s="1988" t="s">
        <v>2</v>
      </c>
      <c r="O297" s="1989"/>
      <c r="P297" s="1989"/>
      <c r="Q297" s="1989"/>
      <c r="R297" s="1990"/>
      <c r="S297" s="1988" t="s">
        <v>3</v>
      </c>
      <c r="T297" s="1989"/>
      <c r="U297" s="1989"/>
      <c r="V297" s="1989"/>
      <c r="W297" s="1990"/>
      <c r="X297" s="1988" t="s">
        <v>4</v>
      </c>
      <c r="Y297" s="1989"/>
      <c r="Z297" s="1989"/>
      <c r="AA297" s="1989"/>
      <c r="AB297" s="1990"/>
    </row>
    <row r="298" s="44" customFormat="true" ht="22.5" customHeight="true" x14ac:dyDescent="0.2">
      <c r="A298" s="1992"/>
      <c r="B298" s="1992"/>
      <c r="C298" s="1992"/>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996" t="s">
        <v>10</v>
      </c>
      <c r="B299" s="1997"/>
      <c r="C299" s="209">
        <v>2000</v>
      </c>
      <c r="D299" s="56">
        <f ca="true">IF((D301+H301)&gt;100,D301*100/(D301+H301),D301)</f>
        <v>60.99637699805362</v>
      </c>
      <c r="E299" s="57">
        <f ca="true">D299*AVERAGEIF(E305:E316,"&gt;0")/100</f>
        <v>49.728645182889657</v>
      </c>
      <c r="F299" s="58">
        <f ca="true">D299*(100-AVERAGEIF(E305:E316,"&gt;0"))/100</f>
        <v>11.267731815163966</v>
      </c>
      <c r="G299" s="59">
        <f ca="true">100-(E299+F299+H299)</f>
        <v>20.304640368468128</v>
      </c>
      <c r="H299" s="60">
        <f ca="true">IF((D301+H301)&gt;100,H301*100/(D301+H301),H301)</f>
        <v>18.698982633478252</v>
      </c>
      <c r="I299" s="56">
        <f ca="true">IF((I301+M301)&gt;100,I301*100/(I301+M301),I301)</f>
        <v>65.960890648938985</v>
      </c>
      <c r="J299" s="57">
        <f ca="true">I299*AVERAGEIF(J305:J316,"&gt;0")/100</f>
        <v>54.126575653858772</v>
      </c>
      <c r="K299" s="61">
        <f ca="true">I299*(100-AVERAGEIF(J305:J316,"&gt;0"))/100</f>
        <v>11.834314995080213</v>
      </c>
      <c r="L299" s="62">
        <f ca="true">100-(J299+K299+M299)</f>
        <v>16.307790597358562</v>
      </c>
      <c r="M299" s="63">
        <f ca="true">IF((I301+M301)&gt;100,M301*100/(I301+M301),M301)</f>
        <v>17.731318753702453</v>
      </c>
      <c r="N299" s="56">
        <f ca="true">IF((N301+R301)&gt;100,N301*100/(N301+R301),N301)</f>
        <v>65.227984895155032</v>
      </c>
      <c r="O299" s="57">
        <f ca="true">N299*AVERAGEIF(O305:O316,"&gt;0")/100</f>
        <v>54.43759724018625</v>
      </c>
      <c r="P299" s="61">
        <f ca="true">N299*(100-AVERAGEIF(O305:O316,"&gt;0"))/100</f>
        <v>10.790387654968779</v>
      </c>
      <c r="Q299" s="62">
        <f ca="true">100-(O299+P299+R299)</f>
        <v>25.140736336757811</v>
      </c>
      <c r="R299" s="63">
        <f ca="true">IF((N301+R301)&gt;100,R301*100/(N301+R301),R301)</f>
        <v>9.6312787680871565</v>
      </c>
      <c r="S299" s="56">
        <f ca="true">IF((S301+W301)&gt;100,S301*100/(S301+W301),S301)</f>
        <v>72.004967644460976</v>
      </c>
      <c r="T299" s="57">
        <f ca="true">S299*AVERAGEIF(T305:T316,"&gt;0")/100</f>
        <v>64.172116369811206</v>
      </c>
      <c r="U299" s="61">
        <f ca="true">S299*(100-AVERAGEIF(T305:T316,"&gt;0"))/100</f>
        <v>7.8328512746497729</v>
      </c>
      <c r="V299" s="62">
        <f ca="true">100-(T299+U299+W299)</f>
        <v>20.566388018015743</v>
      </c>
      <c r="W299" s="63">
        <f ca="true">IF((S301+W301)&gt;100,W301*100/(S301+W301),W301)</f>
        <v>7.4286443375232807</v>
      </c>
      <c r="X299" s="56">
        <f ca="true">IF((X301+AB301)&gt;100,X301*100/(X301+AB301),X301)</f>
        <v>87.137629238857699</v>
      </c>
      <c r="Y299" s="57">
        <f ca="true">X299*AVERAGEIF(Y305:Y316,"&gt;0")/100</f>
        <v>83.820777725974025</v>
      </c>
      <c r="Z299" s="61">
        <f ca="true">X299*(100-AVERAGEIF(Y305:Y316,"&gt;0"))/100</f>
        <v>3.3168515128836726</v>
      </c>
      <c r="AA299" s="62">
        <f ca="true">100-(Y299+Z299+AB299)</f>
        <v>6.530023939057287</v>
      </c>
      <c r="AB299" s="63">
        <f ca="true">IF((X301+AB301)&gt;100,AB301*100/(X301+AB301),AB301)</f>
        <v>6.3323468220850145</v>
      </c>
    </row>
    <row r="300" s="64" customFormat="true" ht="15" customHeight="true" x14ac:dyDescent="0.2">
      <c r="A300" s="1998"/>
      <c r="B300" s="1999"/>
      <c r="C300" s="210">
        <v>2019</v>
      </c>
      <c r="D300" s="65">
        <f ca="true">IF((D302+H302)&gt;100,D302*100/(D302+H302),D302)</f>
        <v>67.124375162060232</v>
      </c>
      <c r="E300" s="66">
        <f ca="true">D300*AVERAGEIF(E305:E316,"&gt;0")/100</f>
        <v>54.724631196764022</v>
      </c>
      <c r="F300" s="67">
        <f ca="true">D300*(100-AVERAGEIF(E305:E316,"&gt;0"))/100</f>
        <v>12.399743965296212</v>
      </c>
      <c r="G300" s="68">
        <f ca="true">100-(E300+F300+H300)</f>
        <v>13.790053998518871</v>
      </c>
      <c r="H300" s="69">
        <f ca="true">IF((D302+H302)&gt;100,H302*100/(D302+H302),H302)</f>
        <v>19.085570839420896</v>
      </c>
      <c r="I300" s="65">
        <f ca="true">IF((I302+M302)&gt;100,I302*100/(I302+M302),I302)</f>
        <v>67.132818349808716</v>
      </c>
      <c r="J300" s="66">
        <f ca="true">I300*AVERAGEIF(J305:J316,"&gt;0")/100</f>
        <v>55.088242980329269</v>
      </c>
      <c r="K300" s="67">
        <f ca="true">I300*(100-AVERAGEIF(J305:J316,"&gt;0"))/100</f>
        <v>12.044575369479444</v>
      </c>
      <c r="L300" s="68">
        <f ca="true">100-(J300+K300+M300)</f>
        <v>19.877893681803968</v>
      </c>
      <c r="M300" s="69">
        <f ca="true">IF((I302+M302)&gt;100,M302*100/(I302+M302),M302)</f>
        <v>12.989287968387316</v>
      </c>
      <c r="N300" s="65">
        <f ca="true">IF((N302+R302)&gt;100,N302*100/(N302+R302),N302)</f>
        <v>74.382299726921019</v>
      </c>
      <c r="O300" s="66">
        <f ca="true">N300*AVERAGEIF(O305:O316,"&gt;0")/100</f>
        <v>62.077552768822486</v>
      </c>
      <c r="P300" s="67">
        <f ca="true">N300*(100-AVERAGEIF(O305:O316,"&gt;0"))/100</f>
        <v>12.304746958098535</v>
      </c>
      <c r="Q300" s="68">
        <f ca="true">100-(O300+P300+R300)</f>
        <v>13.565447741592664</v>
      </c>
      <c r="R300" s="69">
        <f ca="true">IF((N302+R302)&gt;100,R302*100/(N302+R302),R302)</f>
        <v>12.052252531486317</v>
      </c>
      <c r="S300" s="65">
        <f ca="true">IF((S302+W302)&gt;100,S302*100/(S302+W302),S302)</f>
        <v>84.538089060407174</v>
      </c>
      <c r="T300" s="66">
        <f ca="true">S300*AVERAGEIF(T305:T316,"&gt;0")/100</f>
        <v>75.341858573604028</v>
      </c>
      <c r="U300" s="67">
        <f ca="true">S300*(100-AVERAGEIF(T305:T316,"&gt;0"))/100</f>
        <v>9.1962304868031488</v>
      </c>
      <c r="V300" s="68">
        <f ca="true">100-(T300+U300+W300)</f>
        <v>8.5760568101265875</v>
      </c>
      <c r="W300" s="69">
        <f ca="true">IF((S302+W302)&gt;100,W302*100/(S302+W302),W302)</f>
        <v>6.8858541294662388</v>
      </c>
      <c r="X300" s="65">
        <f ca="true">IF((X302+AB302)&gt;100,X302*100/(X302+AB302),X302)</f>
        <v>96.42304409074427</v>
      </c>
      <c r="Y300" s="66">
        <f ca="true">X300*AVERAGEIF(Y305:Y316,"&gt;0")/100</f>
        <v>92.752747773724252</v>
      </c>
      <c r="Z300" s="67">
        <f ca="true">X300*(100-AVERAGEIF(Y305:Y316,"&gt;0"))/100</f>
        <v>3.6702963170200058</v>
      </c>
      <c r="AA300" s="68">
        <f ca="true">100-(Y300+Z300+AB300)</f>
        <v>3.0926074661074523</v>
      </c>
      <c r="AB300" s="69">
        <f ca="true">IF((X302+AB302)&gt;100,AB302*100/(X302+AB302),AB302)</f>
        <v>0.48434844314829206</v>
      </c>
    </row>
    <row r="301" hidden="true" x14ac:dyDescent="0.2">
      <c r="A301" s="2000" t="s">
        <v>12</v>
      </c>
      <c r="B301" s="2001"/>
      <c r="C301" s="70">
        <f>MinRegYear(C299,C305:C316)</f>
        <v>2000</v>
      </c>
      <c r="D301" s="71">
        <f ca="true">IF(MAX(C305:C316)-MIN(C305:C316)&lt;5,AVERAGEIF(C305:C316,"&gt;0",D305:D316),
IF(FORECAST($C301,D$305:D$316,$C$305:$C$316)&lt;0,0,
IF(FORECAST($C301,D$305:D$316,$C$305:$C$316)&gt;100,100,
FORECAST($C301,D$305:D$316,$C$305:$C$316))))</f>
        <v>60.99637699805362</v>
      </c>
      <c r="E301" s="72"/>
      <c r="F301" s="73"/>
      <c r="G301" s="73"/>
      <c r="H301" s="74">
        <f ca="true">IF(MAX(C305:C316)-MIN(C305:C316)&lt;5,AVERAGEIF(C305:C316,"&gt;0",H305:H316),
IF(FORECAST($C301,H$305:H$316,$C$305:$C$316)&lt;0,0,
IF(FORECAST($C301,H$305:H$316,$C$305:$C$316)&gt;100,100,
FORECAST($C301,H$305:H$316,$C$305:$C$316))))</f>
        <v>18.698982633478252</v>
      </c>
      <c r="I301" s="71">
        <f ca="true">IF(MAX(C305:C316)-MIN(C305:C316)&lt;5,AVERAGEIF(C305:C316,"&gt;0",I305:I316),
IF(FORECAST($C301,I$305:I$316,$C$305:$C$316)&lt;0,0,
IF(FORECAST($C301,I$305:I$316,$C$305:$C$316)&gt;100,100,
FORECAST($C301,I$305:I$316,$C$305:$C$316))))</f>
        <v>65.960890648938985</v>
      </c>
      <c r="J301" s="72"/>
      <c r="K301" s="73"/>
      <c r="L301" s="73"/>
      <c r="M301" s="74">
        <f ca="true">IF(MAX(C305:C316)-MIN(C305:C316)&lt;5,AVERAGEIF(C305:C316,"&gt;0",M305:M316),
IF(FORECAST($C301,M$305:M$316,$C$305:$C$316)&lt;0,0,
IF(FORECAST($C301,M$305:M$316,$C$305:$C$316)&gt;100,100,
FORECAST($C301,M$305:M$316,$C$305:$C$316))))</f>
        <v>17.731318753702453</v>
      </c>
      <c r="N301" s="71">
        <f ca="true">IF(MAX(C305:C316)-MIN(C305:C316)&lt;5,AVERAGEIF(C305:C316,"&gt;0",N305:N316),
IF(FORECAST($C301,N$305:N$316,$C$305:$C$316)&lt;0,0,
IF(FORECAST($C301,N$305:N$316,$C$305:$C$316)&gt;100,100,
FORECAST($C301,N$305:N$316,$C$305:$C$316))))</f>
        <v>65.227984895155032</v>
      </c>
      <c r="O301" s="72"/>
      <c r="P301" s="73"/>
      <c r="Q301" s="73"/>
      <c r="R301" s="74">
        <f ca="true">IF(MAX(C305:C316)-MIN(C305:C316)&lt;5,AVERAGEIF(C305:C316,"&gt;0",R305:R316),
IF(FORECAST($C301,R$305:R$316,$C$305:$C$316)&lt;0,0,
IF(FORECAST($C301,R$305:R$316,$C$305:$C$316)&gt;100,100,
FORECAST($C301,R$305:R$316,$C$305:$C$316))))</f>
        <v>9.6312787680871565</v>
      </c>
      <c r="S301" s="71">
        <f ca="true">IF(MAX(C305:C316)-MIN(C305:C316)&lt;5,AVERAGEIF(C305:C316,"&gt;0",S305:S316),
IF(FORECAST($C301,S$305:S$316,$C$305:$C$316)&lt;0,0,
IF(FORECAST($C301,S$305:S$316,$C$305:$C$316)&gt;100,100,
FORECAST($C301,S$305:S$316,$C$305:$C$316))))</f>
        <v>72.004967644460976</v>
      </c>
      <c r="T301" s="72"/>
      <c r="U301" s="73"/>
      <c r="V301" s="73"/>
      <c r="W301" s="74">
        <f ca="true">IF(MAX(C305:C316)-MIN(C305:C316)&lt;5,AVERAGEIF(C305:C316,"&gt;0",W305:W316),
IF(FORECAST($C301,W$305:W$316,$C$305:$C$316)&lt;0,0,
IF(FORECAST($C301,W$305:W$316,$C$305:$C$316)&gt;100,100,
FORECAST($C301,W$305:W$316,$C$305:$C$316))))</f>
        <v>7.4286443375232807</v>
      </c>
      <c r="X301" s="71">
        <f ca="true">IF(MAX(C305:C316)-MIN(C305:C316)&lt;5,AVERAGEIF(C305:C316,"&gt;0",X305:X316),
IF(FORECAST($C301,X$305:X$316,$C$305:$C$316)&lt;0,0,
IF(FORECAST($C301,X$305:X$316,$C$305:$C$316)&gt;100,100,
FORECAST($C301,X$305:X$316,$C$305:$C$316))))</f>
        <v>87.137629238857699</v>
      </c>
      <c r="Y301" s="72"/>
      <c r="Z301" s="73"/>
      <c r="AA301" s="73"/>
      <c r="AB301" s="74">
        <f ca="true">IF(MAX(C305:C316)-MIN(C305:C316)&lt;5,AVERAGEIF(C305:C316,"&gt;0",AB305:AB316),
IF(FORECAST($C301,AB$305:AB$316,$C$305:$C$316)&lt;0,0,
IF(FORECAST($C301,AB$305:AB$316,$C$305:$C$316)&gt;100,100,
FORECAST($C301,AB$305:AB$316,$C$305:$C$316))))</f>
        <v>6.3323468220850145</v>
      </c>
    </row>
    <row r="302" hidden="true" x14ac:dyDescent="0.2">
      <c r="A302" s="2002"/>
      <c r="B302" s="2003"/>
      <c r="C302" s="49">
        <f>MaxRegYear(C300,C305:C316)</f>
        <v>2015</v>
      </c>
      <c r="D302" s="75">
        <f ca="true">IF(MAX(C305:C316)-MIN(C305:C316)&lt;5,AVERAGEIF(C305:C316,"&gt;0",D305:D316),
IF(FORECAST($C302,D$305:D$316,$C$305:$C$316)&lt;0,0,
IF(FORECAST($C302,D$305:D$316,$C$305:$C$316)&gt;100,100,
FORECAST($C302,D$305:D$316,$C$305:$C$316))))</f>
        <v>67.124375162060232</v>
      </c>
      <c r="E302" s="76"/>
      <c r="F302" s="77"/>
      <c r="G302" s="77"/>
      <c r="H302" s="78">
        <f ca="true">IF(MAX(C305:C316)-MIN(C305:C316)&lt;5,AVERAGEIF(C305:C316,"&gt;0",H305:H316),
IF(FORECAST($C302,H$305:H$316,$C$305:$C$316)&lt;0,0,
IF(FORECAST($C302,H$305:H$316,$C$305:$C$316)&gt;100,100,
FORECAST($C302,H$305:H$316,$C$305:$C$316))))</f>
        <v>19.085570839420896</v>
      </c>
      <c r="I302" s="75">
        <f ca="true">IF(MAX(C305:C316)-MIN(C305:C316)&lt;5,AVERAGEIF(C305:C316,"&gt;0",I305:I316),
IF(FORECAST($C302,I$305:I$316,$C$305:$C$316)&lt;0,0,
IF(FORECAST($C302,I$305:I$316,$C$305:$C$316)&gt;100,100,
FORECAST($C302,I$305:I$316,$C$305:$C$316))))</f>
        <v>67.132818349808716</v>
      </c>
      <c r="J302" s="76"/>
      <c r="K302" s="77"/>
      <c r="L302" s="77"/>
      <c r="M302" s="78">
        <f ca="true">IF(MAX(C305:C316)-MIN(C305:C316)&lt;5,AVERAGEIF(C305:C316,"&gt;0",M305:M316),
IF(FORECAST($C302,M$305:M$316,$C$305:$C$316)&lt;0,0,
IF(FORECAST($C302,M$305:M$316,$C$305:$C$316)&gt;100,100,
FORECAST($C302,M$305:M$316,$C$305:$C$316))))</f>
        <v>12.989287968387316</v>
      </c>
      <c r="N302" s="75">
        <f ca="true">IF(MAX(C305:C316)-MIN(C305:C316)&lt;5,AVERAGEIF(C305:C316,"&gt;0",N305:N316),
IF(FORECAST($C302,N$305:N$316,$C$305:$C$316)&lt;0,0,
IF(FORECAST($C302,N$305:N$316,$C$305:$C$316)&gt;100,100,
FORECAST($C302,N$305:N$316,$C$305:$C$316))))</f>
        <v>74.382299726921019</v>
      </c>
      <c r="O302" s="76"/>
      <c r="P302" s="77"/>
      <c r="Q302" s="77"/>
      <c r="R302" s="78">
        <f ca="true">IF(MAX(C305:C316)-MIN(C305:C316)&lt;5,AVERAGEIF(C305:C316,"&gt;0",R305:R316),
IF(FORECAST($C302,R$305:R$316,$C$305:$C$316)&lt;0,0,
IF(FORECAST($C302,R$305:R$316,$C$305:$C$316)&gt;100,100,
FORECAST($C302,R$305:R$316,$C$305:$C$316))))</f>
        <v>12.052252531486317</v>
      </c>
      <c r="S302" s="75">
        <f ca="true">IF(MAX(C305:C316)-MIN(C305:C316)&lt;5,AVERAGEIF(C305:C316,"&gt;0",S305:S316),
IF(FORECAST($C302,S$305:S$316,$C$305:$C$316)&lt;0,0,
IF(FORECAST($C302,S$305:S$316,$C$305:$C$316)&gt;100,100,
FORECAST($C302,S$305:S$316,$C$305:$C$316))))</f>
        <v>84.538089060407174</v>
      </c>
      <c r="T302" s="76"/>
      <c r="U302" s="77"/>
      <c r="V302" s="77"/>
      <c r="W302" s="78">
        <f ca="true">IF(MAX(C305:C316)-MIN(C305:C316)&lt;5,AVERAGEIF(C305:C316,"&gt;0",W305:W316),
IF(FORECAST($C302,W$305:W$316,$C$305:$C$316)&lt;0,0,
IF(FORECAST($C302,W$305:W$316,$C$305:$C$316)&gt;100,100,
FORECAST($C302,W$305:W$316,$C$305:$C$316))))</f>
        <v>6.8858541294662388</v>
      </c>
      <c r="X302" s="75">
        <f ca="true">IF(MAX(C305:C316)-MIN(C305:C316)&lt;5,AVERAGEIF(C305:C316,"&gt;0",X305:X316),
IF(FORECAST($C302,X$305:X$316,$C$305:$C$316)&lt;0,0,
IF(FORECAST($C302,X$305:X$316,$C$305:$C$316)&gt;100,100,
FORECAST($C302,X$305:X$316,$C$305:$C$316))))</f>
        <v>96.42304409074427</v>
      </c>
      <c r="Y302" s="76"/>
      <c r="Z302" s="77"/>
      <c r="AA302" s="77"/>
      <c r="AB302" s="78">
        <f ca="true">IF(MAX(C305:C316)-MIN(C305:C316)&lt;5,AVERAGEIF(C305:C316,"&gt;0",AB305:AB316),
IF(FORECAST($C302,AB$305:AB$316,$C$305:$C$316)&lt;0,0,
IF(FORECAST($C302,AB$305:AB$316,$C$305:$C$316)&gt;100,100,
FORECAST($C302,AB$305:AB$316,$C$305:$C$316))))</f>
        <v>0.48434844314829206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959" t="s">
        <v>398</v>
      </c>
      <c r="F304" s="219"/>
      <c r="G304" s="219"/>
      <c r="H304" s="85" t="s">
        <v>17</v>
      </c>
      <c r="I304" s="83" t="s">
        <v>14</v>
      </c>
      <c r="J304" s="1959" t="s">
        <v>398</v>
      </c>
      <c r="K304" s="219"/>
      <c r="L304" s="219"/>
      <c r="M304" s="85" t="s">
        <v>17</v>
      </c>
      <c r="N304" s="83" t="s">
        <v>14</v>
      </c>
      <c r="O304" s="1959" t="s">
        <v>398</v>
      </c>
      <c r="P304" s="219"/>
      <c r="Q304" s="219"/>
      <c r="R304" s="85" t="s">
        <v>17</v>
      </c>
      <c r="S304" s="83" t="s">
        <v>14</v>
      </c>
      <c r="T304" s="1959" t="s">
        <v>398</v>
      </c>
      <c r="U304" s="219"/>
      <c r="V304" s="219"/>
      <c r="W304" s="85" t="s">
        <v>17</v>
      </c>
      <c r="X304" s="83" t="s">
        <v>14</v>
      </c>
      <c r="Y304" s="1959" t="s">
        <v>398</v>
      </c>
      <c r="Z304" s="219"/>
      <c r="AA304" s="219"/>
      <c r="AB304" s="85" t="s">
        <v>17</v>
      </c>
      <c r="AD304" s="220"/>
    </row>
    <row r="305" x14ac:dyDescent="0.2">
      <c r="A305" s="87"/>
      <c r="B305" s="456" t="s">
        <v>183</v>
      </c>
      <c r="C305" s="457">
        <v>2000</v>
      </c>
      <c r="D305" s="1">
        <f t="shared" ref="D305:D316" ca="true" si="65">IF(ISERROR(INDIRECT(CONCATENATE($B305,"!M16"))),"",INDIRECT(CONCATENATE($B305,"!M16")))</f>
        <v>58.002996401238505</v>
      </c>
      <c r="E305" s="91">
        <f t="shared" ref="E305:E316" ca="true" si="66">IF(ISERROR(INDIRECT(CONCATENATE($B305,"!M23"))),"",INDIRECT(CONCATENATE($B305,"!M23")))</f>
        <v>87.081634009884652</v>
      </c>
      <c r="F305" s="89"/>
      <c r="G305" s="89"/>
      <c r="H305" s="90">
        <f t="shared" ref="H305:H316" ca="true" si="67">IF(ISERROR(INDIRECT(CONCATENATE($B305,"!M21"))),"",INDIRECT(CONCATENATE($B305,"!M21")))</f>
        <v>19.247493885314551</v>
      </c>
      <c r="I305" s="1">
        <f t="shared" ref="I305:I316" ca="true" si="68">IF(ISERROR(INDIRECT(CONCATENATE($B305,"!N16"))),"",INDIRECT(CONCATENATE($B305,"!N16")))</f>
        <v>60.852922023786626</v>
      </c>
      <c r="J305" s="88">
        <f t="shared" ref="J305:J316" ca="true" si="69">IF(ISERROR(INDIRECT(CONCATENATE($B305,"!N23"))),"",INDIRECT(CONCATENATE($B305,"!N23")))</f>
        <v>82.675764705488092</v>
      </c>
      <c r="K305" s="89"/>
      <c r="L305" s="89"/>
      <c r="M305" s="90">
        <f t="shared" ref="M305:M316" ca="true" si="70">IF(ISERROR(INDIRECT(CONCATENATE($B305,"!N21"))),"",INDIRECT(CONCATENATE($B305,"!N21")))</f>
        <v>17.835545390757161</v>
      </c>
      <c r="N305" s="1">
        <f t="shared" ref="N305:N316" ca="true" si="71">IF(ISERROR(INDIRECT(CONCATENATE($B305,"!O16"))),"",INDIRECT(CONCATENATE($B305,"!O16")))</f>
        <v>61.905626340894273</v>
      </c>
      <c r="O305" s="88">
        <f t="shared" ref="O305:O316" ca="true" si="72">IF(ISERROR(INDIRECT(CONCATENATE($B305,"!O23"))),"",INDIRECT(CONCATENATE($B305,"!O23")))</f>
        <v>86.072278069085655</v>
      </c>
      <c r="P305" s="89"/>
      <c r="Q305" s="89"/>
      <c r="R305" s="90">
        <f t="shared" ref="R305:R316" ca="true" si="73">IF(ISERROR(INDIRECT(CONCATENATE($B305,"!O21"))),"",INDIRECT(CONCATENATE($B305,"!O21")))</f>
        <v>7.9138913152509245</v>
      </c>
      <c r="S305" s="1">
        <f t="shared" ref="S305:S316" ca="true" si="74">IF(ISERROR(INDIRECT(CONCATENATE($B305,"!P16"))),"",INDIRECT(CONCATENATE($B305,"!P16")))</f>
        <v>69.185984475193166</v>
      </c>
      <c r="T305" s="88">
        <f t="shared" ref="T305:T316" ca="true" si="75">IF(ISERROR(INDIRECT(CONCATENATE($B305,"!P23"))),"",INDIRECT(CONCATENATE($B305,"!P23")))</f>
        <v>89.765371317187231</v>
      </c>
      <c r="U305" s="89"/>
      <c r="V305" s="89"/>
      <c r="W305" s="90">
        <f t="shared" ref="W305:W316" ca="true" si="76">IF(ISERROR(INDIRECT(CONCATENATE($B305,"!P21"))),"",INDIRECT(CONCATENATE($B305,"!P21")))</f>
        <v>6.2106041937562164</v>
      </c>
      <c r="X305" s="1">
        <f t="shared" ref="X305:X316" ca="true" si="77">IF(ISERROR(INDIRECT(CONCATENATE($B305,"!Q16"))),"",INDIRECT(CONCATENATE($B305,"!Q16")))</f>
        <v>85.680122589169585</v>
      </c>
      <c r="Y305" s="88">
        <f t="shared" ref="Y305:Y316" ca="true" si="78">IF(ISERROR(INDIRECT(CONCATENATE($B305,"!Q23"))),"",INDIRECT(CONCATENATE($B305,"!Q23")))</f>
        <v>97.980645783493799</v>
      </c>
      <c r="Z305" s="89"/>
      <c r="AA305" s="89"/>
      <c r="AB305" s="90">
        <f t="shared" ref="AB305:AB316" ca="true" si="79">IF(ISERROR(INDIRECT(CONCATENATE($B305,"!Q221"))),"",INDIRECT(CONCATENATE($B305,"!Q21")))</f>
        <v>6.4337235307165637</v>
      </c>
    </row>
    <row r="306" x14ac:dyDescent="0.2">
      <c r="A306" s="87"/>
      <c r="B306" s="458" t="s">
        <v>174</v>
      </c>
      <c r="C306" s="459">
        <v>2007</v>
      </c>
      <c r="D306" s="2">
        <f t="shared" ca="true" si="65"/>
        <v>70.341767434356299</v>
      </c>
      <c r="E306" s="91">
        <f t="shared" ca="true" si="66"/>
        <v>81</v>
      </c>
      <c r="F306" s="89"/>
      <c r="G306" s="89"/>
      <c r="H306" s="92">
        <f t="shared" ca="true" si="67"/>
        <v>17.690949417272854</v>
      </c>
      <c r="I306" s="2">
        <f t="shared" ca="true" si="68"/>
        <v>77.575055597175009</v>
      </c>
      <c r="J306" s="91">
        <f t="shared" ca="true" si="69"/>
        <v>82.8</v>
      </c>
      <c r="K306" s="89"/>
      <c r="L306" s="89"/>
      <c r="M306" s="92">
        <f t="shared" ca="true" si="70"/>
        <v>15.292546673603654</v>
      </c>
      <c r="N306" s="2">
        <f t="shared" ca="true" si="71"/>
        <v>76.698442017544437</v>
      </c>
      <c r="O306" s="91">
        <f t="shared" ca="true" si="72"/>
        <v>81.099999999999994</v>
      </c>
      <c r="P306" s="89"/>
      <c r="Q306" s="89"/>
      <c r="R306" s="92">
        <f t="shared" ca="true" si="73"/>
        <v>14.482072672152011</v>
      </c>
      <c r="S306" s="2">
        <f t="shared" ca="true" si="74"/>
        <v>83.961554505316698</v>
      </c>
      <c r="T306" s="91">
        <f t="shared" ca="true" si="75"/>
        <v>85.1</v>
      </c>
      <c r="U306" s="89"/>
      <c r="V306" s="89"/>
      <c r="W306" s="92">
        <f t="shared" ca="true" si="76"/>
        <v>9.8144292185919948</v>
      </c>
      <c r="X306" s="2">
        <f t="shared" ca="true" si="77"/>
        <v>94.628753910728562</v>
      </c>
      <c r="Y306" s="91">
        <f t="shared" ca="true" si="78"/>
        <v>95.3</v>
      </c>
      <c r="Z306" s="89"/>
      <c r="AA306" s="89"/>
      <c r="AB306" s="92">
        <f t="shared" ca="true" si="79"/>
        <v>3.3836313765460839</v>
      </c>
    </row>
    <row r="307" x14ac:dyDescent="0.2">
      <c r="A307" s="87"/>
      <c r="B307" s="458" t="s">
        <v>319</v>
      </c>
      <c r="C307" s="459">
        <v>2013</v>
      </c>
      <c r="D307" s="2">
        <f t="shared" ca="true" si="65"/>
        <v>62.81503137724166</v>
      </c>
      <c r="E307" s="91">
        <f t="shared" ca="true" si="66"/>
        <v>76.5</v>
      </c>
      <c r="F307" s="89"/>
      <c r="G307" s="89"/>
      <c r="H307" s="92">
        <f t="shared" ca="true" si="67"/>
        <v>19.673955539104227</v>
      </c>
      <c r="I307" s="2">
        <f t="shared" ca="true" si="68"/>
        <v>61.017264593681645</v>
      </c>
      <c r="J307" s="91">
        <f t="shared" ca="true" si="69"/>
        <v>80.7</v>
      </c>
      <c r="K307" s="89"/>
      <c r="L307" s="89"/>
      <c r="M307" s="92">
        <f t="shared" ca="true" si="70"/>
        <v>13.743156482993118</v>
      </c>
      <c r="N307" s="2">
        <f t="shared" ca="true" si="71"/>
        <v>69.285639436047973</v>
      </c>
      <c r="O307" s="91">
        <f t="shared" ca="true" si="72"/>
        <v>83.2</v>
      </c>
      <c r="P307" s="89"/>
      <c r="Q307" s="89"/>
      <c r="R307" s="92">
        <f t="shared" ca="true" si="73"/>
        <v>9.7258373347241225</v>
      </c>
      <c r="S307" s="2">
        <f t="shared" ca="true" si="74"/>
        <v>79.578192507468444</v>
      </c>
      <c r="T307" s="91">
        <f t="shared" ca="true" si="75"/>
        <v>92.5</v>
      </c>
      <c r="U307" s="89"/>
      <c r="V307" s="89"/>
      <c r="W307" s="92">
        <f t="shared" ca="true" si="76"/>
        <v>5.537179322812265</v>
      </c>
      <c r="X307" s="2">
        <f t="shared" ca="true" si="77"/>
        <v>93.484564352523265</v>
      </c>
      <c r="Y307" s="91">
        <f t="shared" ca="true" si="78"/>
        <v>95.3</v>
      </c>
      <c r="Z307" s="89"/>
      <c r="AA307" s="89"/>
      <c r="AB307" s="92">
        <f t="shared" ca="true" si="79"/>
        <v>1.3823543870766544</v>
      </c>
      <c r="AD307" s="93"/>
    </row>
    <row r="308" x14ac:dyDescent="0.2">
      <c r="A308" s="87"/>
      <c r="B308" s="458"/>
      <c r="C308" s="459"/>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58"/>
      <c r="C309" s="459"/>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58"/>
      <c r="C310" s="459"/>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58"/>
      <c r="C311" s="459"/>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58"/>
      <c r="C312" s="459"/>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58"/>
      <c r="C313" s="459"/>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58"/>
      <c r="C314" s="459"/>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58"/>
      <c r="C315" s="459"/>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60"/>
      <c r="C316" s="461"/>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969" t="str">
        <f>CONCATENATE("Rural use of drinking water sources, ",C299,"–",C300)</f>
        <v>Rural use of drinking water sources, 2000–2019</v>
      </c>
      <c r="C318" s="1970"/>
      <c r="D318" s="1970"/>
      <c r="E318" s="1970"/>
      <c r="F318" s="1970"/>
      <c r="G318" s="1970"/>
      <c r="H318" s="1970"/>
      <c r="I318" s="1970"/>
      <c r="J318" s="1970"/>
      <c r="K318" s="1970"/>
      <c r="L318" s="1971"/>
      <c r="N318" s="98"/>
      <c r="O318" s="98"/>
      <c r="P318" s="98"/>
      <c r="Q318" s="98"/>
      <c r="R318" s="98"/>
      <c r="S318" s="1993" t="s">
        <v>11</v>
      </c>
      <c r="T318" s="1994"/>
      <c r="U318" s="1994"/>
      <c r="V318" s="1994"/>
      <c r="W318" s="199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08" t="s">
        <v>124</v>
      </c>
      <c r="C4" s="2009"/>
      <c r="D4" s="2009"/>
      <c r="E4" s="2009"/>
      <c r="F4" s="2009"/>
      <c r="G4" s="2009"/>
      <c r="H4" s="2009"/>
      <c r="I4" s="2009"/>
      <c r="J4" s="2009"/>
      <c r="K4" s="2009"/>
      <c r="L4" s="2009"/>
      <c r="M4" s="2009"/>
      <c r="N4" s="2009"/>
      <c r="O4" s="2009"/>
      <c r="P4" s="2009"/>
      <c r="Q4" s="2009"/>
      <c r="R4" s="2009"/>
      <c r="S4" s="2009"/>
      <c r="T4" s="2009"/>
      <c r="U4" s="2009"/>
      <c r="V4" s="2009"/>
      <c r="W4" s="2009"/>
      <c r="X4" s="2009"/>
      <c r="Y4" s="2009"/>
    </row>
    <row r="5" ht="28.5" customHeight="true" x14ac:dyDescent="0.2">
      <c r="B5" s="1972" t="str">
        <f ca="true">IF(ISERROR(INDIRECT(CONCATENATE($B105,"!A2"))),"",INDIRECT(CONCATENATE($B105,"!A2")))</f>
        <v>Namibia</v>
      </c>
      <c r="C5" s="2006"/>
      <c r="D5" s="2006"/>
      <c r="E5" s="2006"/>
      <c r="F5" s="2006"/>
      <c r="G5" s="2006"/>
      <c r="H5" s="2006"/>
      <c r="I5" s="2006"/>
      <c r="J5" s="2006"/>
      <c r="K5" s="2007"/>
      <c r="L5" s="2007"/>
      <c r="M5" s="2007"/>
      <c r="N5" s="2007"/>
      <c r="O5" s="2007"/>
      <c r="P5" s="2007"/>
      <c r="Q5" s="2007"/>
      <c r="R5" s="2007"/>
      <c r="S5" s="2007"/>
      <c r="T5" s="2007"/>
      <c r="U5" s="2007"/>
      <c r="V5" s="2007"/>
      <c r="W5" s="2007"/>
      <c r="X5" s="2007"/>
      <c r="Y5" s="2007"/>
    </row>
    <row r="6" x14ac:dyDescent="0.2">
      <c r="F6" s="36"/>
      <c r="G6" s="36"/>
      <c r="J6" s="37"/>
      <c r="K6" s="37"/>
      <c r="L6" s="37"/>
      <c r="M6" s="37"/>
      <c r="N6" s="37"/>
      <c r="O6" s="37"/>
      <c r="P6" s="37"/>
    </row>
    <row r="7" s="38" customFormat="true" ht="18" x14ac:dyDescent="0.25">
      <c r="B7" s="1969" t="str">
        <f>B118</f>
        <v>National use of sanitation facilities, 2000–2019</v>
      </c>
      <c r="C7" s="2010"/>
      <c r="D7" s="2010"/>
      <c r="E7" s="2010"/>
      <c r="F7" s="2010"/>
      <c r="G7" s="2010"/>
      <c r="H7" s="2010"/>
      <c r="I7" s="2010"/>
      <c r="J7" s="1969" t="str">
        <f>B218</f>
        <v>Urban use of sanitation facilities, 2000–2019</v>
      </c>
      <c r="K7" s="2010"/>
      <c r="L7" s="2010"/>
      <c r="M7" s="2010"/>
      <c r="N7" s="2010"/>
      <c r="O7" s="2010"/>
      <c r="P7" s="2010"/>
      <c r="Q7" s="2010"/>
      <c r="R7" s="1969" t="str">
        <f>B318</f>
        <v>Rural use of sanitation facilities, 2000–2019</v>
      </c>
      <c r="S7" s="2010"/>
      <c r="T7" s="2010"/>
      <c r="U7" s="2010"/>
      <c r="V7" s="2010"/>
      <c r="W7" s="2010"/>
      <c r="X7" s="2010"/>
      <c r="Y7" s="201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82" t="str">
        <f ca="true">IF(ISERROR(INDIRECT(CONCATENATE($B105,"!A2"))),"",INDIRECT(CONCATENATE($B105,"!A2")))</f>
        <v>Namibia</v>
      </c>
      <c r="C31" s="1983"/>
      <c r="D31" s="1983"/>
      <c r="E31" s="1984"/>
      <c r="F31" s="1974" t="s">
        <v>0</v>
      </c>
      <c r="G31" s="1974"/>
      <c r="H31" s="1974"/>
      <c r="I31" s="1975"/>
      <c r="J31" s="1973" t="s">
        <v>1</v>
      </c>
      <c r="K31" s="1974"/>
      <c r="L31" s="1974"/>
      <c r="M31" s="1975"/>
      <c r="N31" s="1973" t="s">
        <v>2</v>
      </c>
      <c r="O31" s="1974"/>
      <c r="P31" s="1974"/>
      <c r="Q31" s="1975"/>
      <c r="R31" s="1973" t="s">
        <v>3</v>
      </c>
      <c r="S31" s="1974"/>
      <c r="T31" s="1974"/>
      <c r="U31" s="1975"/>
      <c r="V31" s="1973" t="s">
        <v>4</v>
      </c>
      <c r="W31" s="1974"/>
      <c r="X31" s="1974"/>
      <c r="Y31" s="1975"/>
    </row>
    <row r="32" s="44" customFormat="true" ht="22.5" customHeight="true" x14ac:dyDescent="0.2">
      <c r="B32" s="1985"/>
      <c r="C32" s="1986"/>
      <c r="D32" s="1986"/>
      <c r="E32" s="198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976" t="s">
        <v>5</v>
      </c>
      <c r="C33" s="1977"/>
      <c r="D33" s="1980" t="s">
        <v>25</v>
      </c>
      <c r="E33" s="33">
        <f>C99</f>
        <v>2000</v>
      </c>
      <c r="F33" s="103">
        <f ca="true">E99</f>
        <v>1.1318321856089866</v>
      </c>
      <c r="G33" s="46">
        <f t="shared" ref="G33:I34" ca="true" si="0">F99</f>
        <v>0.59859991770683363</v>
      </c>
      <c r="H33" s="47">
        <f t="shared" ca="true" si="0"/>
        <v>2.9745336036704089</v>
      </c>
      <c r="I33" s="48">
        <f t="shared" ca="true" si="0"/>
        <v>95.295034293013771</v>
      </c>
      <c r="J33" s="103">
        <f ca="true">J99</f>
        <v>3.181350233971596</v>
      </c>
      <c r="K33" s="46">
        <f t="shared" ref="K33:M34" ca="true" si="1">K99</f>
        <v>1.191460638179098</v>
      </c>
      <c r="L33" s="47">
        <f t="shared" ca="true" si="1"/>
        <v>6.2347667692303048</v>
      </c>
      <c r="M33" s="48">
        <f t="shared" ca="true" si="1"/>
        <v>89.392422358619001</v>
      </c>
      <c r="N33" s="103">
        <f ca="true">O99</f>
        <v>11.163230642137094</v>
      </c>
      <c r="O33" s="46">
        <f t="shared" ref="O33:Q34" ca="true" si="2">P99</f>
        <v>6.8757698220592136</v>
      </c>
      <c r="P33" s="47">
        <f t="shared" ca="true" si="2"/>
        <v>9.7003467062897926</v>
      </c>
      <c r="Q33" s="48">
        <f t="shared" ca="true" si="2"/>
        <v>72.260652829513901</v>
      </c>
      <c r="R33" s="103">
        <f ca="true">T99</f>
        <v>42.981494832670641</v>
      </c>
      <c r="S33" s="46">
        <f t="shared" ref="S33:U34" ca="true" si="3">U99</f>
        <v>19.705258601094162</v>
      </c>
      <c r="T33" s="47">
        <f t="shared" ca="true" si="3"/>
        <v>11.54886340420876</v>
      </c>
      <c r="U33" s="48">
        <f t="shared" ca="true" si="3"/>
        <v>25.764383162026434</v>
      </c>
      <c r="V33" s="103">
        <f ca="true">Y99</f>
        <v>88.372118398792153</v>
      </c>
      <c r="W33" s="46">
        <f t="shared" ref="W33:Y34" ca="true" si="4">Z99</f>
        <v>10.364824973534448</v>
      </c>
      <c r="X33" s="47">
        <f t="shared" ca="true" si="4"/>
        <v>0.88017410046337829</v>
      </c>
      <c r="Y33" s="48">
        <f t="shared" ca="true" si="4"/>
        <v>0.38288252721001115</v>
      </c>
    </row>
    <row r="34" x14ac:dyDescent="0.2">
      <c r="B34" s="1978"/>
      <c r="C34" s="1979"/>
      <c r="D34" s="1981"/>
      <c r="E34" s="34">
        <f>C100</f>
        <v>2019</v>
      </c>
      <c r="F34" s="104">
        <f ca="true">E100</f>
        <v>3.783008094488971</v>
      </c>
      <c r="G34" s="51">
        <f t="shared" ca="true" si="0"/>
        <v>2.0007456607420613</v>
      </c>
      <c r="H34" s="52">
        <f t="shared" ca="true" si="0"/>
        <v>1.9551920627529853</v>
      </c>
      <c r="I34" s="53">
        <f t="shared" ca="true" si="0"/>
        <v>92.261054182015982</v>
      </c>
      <c r="J34" s="104">
        <f ca="true">J100</f>
        <v>10.64938579172547</v>
      </c>
      <c r="K34" s="51">
        <f t="shared" ca="true" si="1"/>
        <v>3.9883455320744572</v>
      </c>
      <c r="L34" s="52">
        <f t="shared" ca="true" si="1"/>
        <v>3.259699820326091</v>
      </c>
      <c r="M34" s="53">
        <f t="shared" ca="true" si="1"/>
        <v>82.102568855873983</v>
      </c>
      <c r="N34" s="104">
        <f ca="true">O100</f>
        <v>22.156390149895483</v>
      </c>
      <c r="O34" s="51">
        <f t="shared" ca="true" si="2"/>
        <v>13.646787712455337</v>
      </c>
      <c r="P34" s="52">
        <f t="shared" ca="true" si="2"/>
        <v>7.0441918018320848</v>
      </c>
      <c r="Q34" s="53">
        <f t="shared" ca="true" si="2"/>
        <v>57.152630335817094</v>
      </c>
      <c r="R34" s="104">
        <f ca="true">T100</f>
        <v>56.360602056609579</v>
      </c>
      <c r="S34" s="51">
        <f t="shared" ca="true" si="3"/>
        <v>25.839032419939784</v>
      </c>
      <c r="T34" s="52">
        <f t="shared" ca="true" si="3"/>
        <v>5.6745207829073934</v>
      </c>
      <c r="U34" s="53">
        <f t="shared" ca="true" si="3"/>
        <v>12.125844740543243</v>
      </c>
      <c r="V34" s="104">
        <f ca="true">Y100</f>
        <v>87.405181388486312</v>
      </c>
      <c r="W34" s="51">
        <f t="shared" ca="true" si="4"/>
        <v>10.251416660439286</v>
      </c>
      <c r="X34" s="52">
        <f t="shared" ca="true" si="4"/>
        <v>2.1803569970427077</v>
      </c>
      <c r="Y34" s="53">
        <f t="shared" ca="true" si="4"/>
        <v>0.16304495403168318</v>
      </c>
    </row>
    <row r="35" x14ac:dyDescent="0.2">
      <c r="F35" s="36"/>
      <c r="H35" s="39"/>
    </row>
    <row r="36" x14ac:dyDescent="0.2">
      <c r="B36" s="1976" t="s">
        <v>6</v>
      </c>
      <c r="C36" s="1977"/>
      <c r="D36" s="1980" t="s">
        <v>25</v>
      </c>
      <c r="E36" s="33">
        <f>C199</f>
        <v>2000</v>
      </c>
      <c r="F36" s="103">
        <f ca="true">E199</f>
        <v>14.484223728038938</v>
      </c>
      <c r="G36" s="46">
        <f t="shared" ref="G36:I37" ca="true" si="5">F199</f>
        <v>21.889386782425067</v>
      </c>
      <c r="H36" s="47">
        <f t="shared" ca="true" si="5"/>
        <v>19.669312524197721</v>
      </c>
      <c r="I36" s="48">
        <f t="shared" ca="true" si="5"/>
        <v>43.957076965338274</v>
      </c>
      <c r="J36" s="103">
        <f ca="true">J199</f>
        <v>41.100457515494661</v>
      </c>
      <c r="K36" s="46">
        <f t="shared" ref="K36:M37" ca="true" si="6">K199</f>
        <v>38.236107217840193</v>
      </c>
      <c r="L36" s="47">
        <f t="shared" ca="true" si="6"/>
        <v>9.0271859898530238</v>
      </c>
      <c r="M36" s="48">
        <f t="shared" ca="true" si="6"/>
        <v>11.636249276812123</v>
      </c>
      <c r="N36" s="103">
        <f ca="true">O199</f>
        <v>68.74484871861867</v>
      </c>
      <c r="O36" s="46">
        <f t="shared" ref="O36:Q37" ca="true" si="7">P199</f>
        <v>29.245101672223626</v>
      </c>
      <c r="P36" s="47">
        <f t="shared" ca="true" si="7"/>
        <v>1.9688165113409468</v>
      </c>
      <c r="Q36" s="48">
        <f t="shared" ca="true" si="7"/>
        <v>4.1233097816757436E-2</v>
      </c>
      <c r="R36" s="103">
        <f ca="true">T199</f>
        <v>85.870431491837408</v>
      </c>
      <c r="S36" s="46">
        <f t="shared" ref="S36:U37" ca="true" si="8">U199</f>
        <v>14.097776441338761</v>
      </c>
      <c r="T36" s="47">
        <f t="shared" ca="true" si="8"/>
        <v>0</v>
      </c>
      <c r="U36" s="48">
        <f t="shared" ca="true" si="8"/>
        <v>3.1792066823846249E-2</v>
      </c>
      <c r="V36" s="103">
        <f ca="true">Y199</f>
        <v>94.051114541756434</v>
      </c>
      <c r="W36" s="46">
        <f t="shared" ref="W36:Y37" ca="true" si="9">Z199</f>
        <v>5.8426613470416626</v>
      </c>
      <c r="X36" s="47">
        <f t="shared" ca="true" si="9"/>
        <v>0.10622411120189668</v>
      </c>
      <c r="Y36" s="48">
        <f t="shared" ca="true" si="9"/>
        <v>0</v>
      </c>
    </row>
    <row r="37" x14ac:dyDescent="0.2">
      <c r="B37" s="1978"/>
      <c r="C37" s="1979"/>
      <c r="D37" s="1981"/>
      <c r="E37" s="34">
        <f>C200</f>
        <v>2019</v>
      </c>
      <c r="F37" s="104">
        <f ca="true">E200</f>
        <v>10.824918507500724</v>
      </c>
      <c r="G37" s="51">
        <f t="shared" ca="true" si="5"/>
        <v>16.359235575753999</v>
      </c>
      <c r="H37" s="52">
        <f t="shared" ca="true" si="5"/>
        <v>6.9492446883973571</v>
      </c>
      <c r="I37" s="53">
        <f t="shared" ca="true" si="5"/>
        <v>65.866601228347918</v>
      </c>
      <c r="J37" s="104">
        <f ca="true">J200</f>
        <v>29.857550409224615</v>
      </c>
      <c r="K37" s="51">
        <f t="shared" ca="true" si="6"/>
        <v>27.776734560163703</v>
      </c>
      <c r="L37" s="52">
        <f t="shared" ca="true" si="6"/>
        <v>9.5534780327698172</v>
      </c>
      <c r="M37" s="53">
        <f t="shared" ca="true" si="6"/>
        <v>32.812236997841865</v>
      </c>
      <c r="N37" s="104">
        <f ca="true">O200</f>
        <v>61.729965461328902</v>
      </c>
      <c r="O37" s="51">
        <f t="shared" ca="true" si="7"/>
        <v>26.260863901653689</v>
      </c>
      <c r="P37" s="52">
        <f t="shared" ca="true" si="7"/>
        <v>5.423293789745685</v>
      </c>
      <c r="Q37" s="53">
        <f t="shared" ca="true" si="7"/>
        <v>6.5858768472717202</v>
      </c>
      <c r="R37" s="104">
        <f ca="true">T200</f>
        <v>82.896687172197687</v>
      </c>
      <c r="S37" s="51">
        <f t="shared" ca="true" si="8"/>
        <v>13.609562024762004</v>
      </c>
      <c r="T37" s="52">
        <f t="shared" ca="true" si="8"/>
        <v>3.299814411370221</v>
      </c>
      <c r="U37" s="53">
        <f t="shared" ca="true" si="8"/>
        <v>0.19393639167009979</v>
      </c>
      <c r="V37" s="104">
        <f ca="true">Y200</f>
        <v>92.662606880517075</v>
      </c>
      <c r="W37" s="51">
        <f t="shared" ca="true" si="9"/>
        <v>5.7564042082302693</v>
      </c>
      <c r="X37" s="52">
        <f t="shared" ca="true" si="9"/>
        <v>1.4686759525884838</v>
      </c>
      <c r="Y37" s="53">
        <f t="shared" ca="true" si="9"/>
        <v>0.11231295866417312</v>
      </c>
    </row>
    <row r="38" x14ac:dyDescent="0.2">
      <c r="F38" s="36"/>
      <c r="G38" s="36"/>
      <c r="H38" s="39"/>
      <c r="I38" s="39"/>
    </row>
    <row r="39" x14ac:dyDescent="0.2">
      <c r="B39" s="1976" t="s">
        <v>7</v>
      </c>
      <c r="C39" s="1977"/>
      <c r="D39" s="1980" t="s">
        <v>25</v>
      </c>
      <c r="E39" s="33">
        <f>C299</f>
        <v>2000</v>
      </c>
      <c r="F39" s="103">
        <f ca="true">E299</f>
        <v>0.57889190412646452</v>
      </c>
      <c r="G39" s="46">
        <f t="shared" ref="G39:I40" ca="true" si="10">F299</f>
        <v>0.33177179687902514</v>
      </c>
      <c r="H39" s="47">
        <f t="shared" ca="true" si="10"/>
        <v>1.9087996597937718</v>
      </c>
      <c r="I39" s="48">
        <f t="shared" ca="true" si="10"/>
        <v>97.180536639200739</v>
      </c>
      <c r="J39" s="103">
        <f ca="true">J299</f>
        <v>2.0964268170931613</v>
      </c>
      <c r="K39" s="46">
        <f t="shared" ref="K39:M40" ca="true" si="11">K299</f>
        <v>0.38606509638647346</v>
      </c>
      <c r="L39" s="47">
        <f t="shared" ca="true" si="11"/>
        <v>2.8914796780138659</v>
      </c>
      <c r="M39" s="48">
        <f t="shared" ca="true" si="11"/>
        <v>94.6260284085065</v>
      </c>
      <c r="N39" s="103">
        <f ca="true">O299</f>
        <v>4.7937970346541556</v>
      </c>
      <c r="O39" s="46">
        <f t="shared" ref="O39:Q40" ca="true" si="12">P299</f>
        <v>1.1601394576538473</v>
      </c>
      <c r="P39" s="47">
        <f t="shared" ca="true" si="12"/>
        <v>6.3506841909065628</v>
      </c>
      <c r="Q39" s="48">
        <f t="shared" ca="true" si="12"/>
        <v>87.695379316785434</v>
      </c>
      <c r="R39" s="103">
        <f ca="true">T299</f>
        <v>9.2695883925089042</v>
      </c>
      <c r="S39" s="46">
        <f t="shared" ref="S39:U40" ca="true" si="13">U299</f>
        <v>1.8543850513263083</v>
      </c>
      <c r="T39" s="47">
        <f t="shared" ca="true" si="13"/>
        <v>8.2416451343760855</v>
      </c>
      <c r="U39" s="48">
        <f t="shared" ca="true" si="13"/>
        <v>80.634381421788703</v>
      </c>
      <c r="V39" s="103">
        <f ca="true">Y299</f>
        <v>41.973409236415279</v>
      </c>
      <c r="W39" s="46">
        <f t="shared" ref="W39:Y40" ca="true" si="14">Z299</f>
        <v>6.9376201124028674</v>
      </c>
      <c r="X39" s="47">
        <f t="shared" ca="true" si="14"/>
        <v>12.461019253719769</v>
      </c>
      <c r="Y39" s="48">
        <f t="shared" ca="true" si="14"/>
        <v>38.627951397462084</v>
      </c>
    </row>
    <row r="40" x14ac:dyDescent="0.2">
      <c r="B40" s="1978"/>
      <c r="C40" s="1979"/>
      <c r="D40" s="1981"/>
      <c r="E40" s="34">
        <f>C300</f>
        <v>2019</v>
      </c>
      <c r="F40" s="104">
        <f ca="true">E300</f>
        <v>2.1168161417015887</v>
      </c>
      <c r="G40" s="51">
        <f t="shared" ca="true" si="10"/>
        <v>1.2131796799863988</v>
      </c>
      <c r="H40" s="52">
        <f t="shared" ca="true" si="10"/>
        <v>1.3549505801470332</v>
      </c>
      <c r="I40" s="53">
        <f t="shared" ca="true" si="10"/>
        <v>95.31505359816498</v>
      </c>
      <c r="J40" s="104">
        <f ca="true">J300</f>
        <v>5.7081909960466941</v>
      </c>
      <c r="K40" s="51">
        <f t="shared" ca="true" si="11"/>
        <v>1.0511854213622365</v>
      </c>
      <c r="L40" s="52">
        <f t="shared" ca="true" si="11"/>
        <v>0.66529733223990206</v>
      </c>
      <c r="M40" s="53">
        <f t="shared" ca="true" si="11"/>
        <v>92.575326250351168</v>
      </c>
      <c r="N40" s="104">
        <f ca="true">O300</f>
        <v>8.3222281992491904</v>
      </c>
      <c r="O40" s="51">
        <f t="shared" ca="true" si="12"/>
        <v>2.0140496645463544</v>
      </c>
      <c r="P40" s="52">
        <f t="shared" ca="true" si="12"/>
        <v>1.921476993499212</v>
      </c>
      <c r="Q40" s="53">
        <f t="shared" ca="true" si="12"/>
        <v>87.742245142705244</v>
      </c>
      <c r="R40" s="104">
        <f ca="true">T300</f>
        <v>19.756385026632596</v>
      </c>
      <c r="S40" s="51">
        <f t="shared" ca="true" si="13"/>
        <v>3.9522731226384615</v>
      </c>
      <c r="T40" s="52">
        <f t="shared" ca="true" si="13"/>
        <v>4.165455989147631</v>
      </c>
      <c r="U40" s="53">
        <f t="shared" ca="true" si="13"/>
        <v>72.12588586158131</v>
      </c>
      <c r="V40" s="104">
        <f ca="true">Y300</f>
        <v>51.451500713854522</v>
      </c>
      <c r="W40" s="51">
        <f t="shared" ca="true" si="14"/>
        <v>8.5042166614396475</v>
      </c>
      <c r="X40" s="52">
        <f t="shared" ca="true" si="14"/>
        <v>6.2171287945785707</v>
      </c>
      <c r="Y40" s="53">
        <f t="shared" ca="true" si="14"/>
        <v>33.827153830127259</v>
      </c>
    </row>
    <row r="97" s="40" customFormat="true" ht="16.5" customHeight="true" x14ac:dyDescent="0.2">
      <c r="A97" s="1991" t="s">
        <v>5</v>
      </c>
      <c r="B97" s="1991"/>
      <c r="C97" s="1991"/>
      <c r="D97" s="1988" t="s">
        <v>0</v>
      </c>
      <c r="E97" s="1989"/>
      <c r="F97" s="1989"/>
      <c r="G97" s="1989"/>
      <c r="H97" s="1990"/>
      <c r="I97" s="1988" t="s">
        <v>1</v>
      </c>
      <c r="J97" s="1989"/>
      <c r="K97" s="1989"/>
      <c r="L97" s="1989"/>
      <c r="M97" s="1990"/>
      <c r="N97" s="1988" t="s">
        <v>2</v>
      </c>
      <c r="O97" s="1989"/>
      <c r="P97" s="1989"/>
      <c r="Q97" s="1989"/>
      <c r="R97" s="1990"/>
      <c r="S97" s="1988" t="s">
        <v>3</v>
      </c>
      <c r="T97" s="1989"/>
      <c r="U97" s="1989"/>
      <c r="V97" s="1989"/>
      <c r="W97" s="1990"/>
      <c r="X97" s="1988" t="s">
        <v>4</v>
      </c>
      <c r="Y97" s="1989"/>
      <c r="Z97" s="1989"/>
      <c r="AA97" s="1989"/>
      <c r="AB97" s="1990"/>
    </row>
    <row r="98" s="44" customFormat="true" ht="22.5" customHeight="true" x14ac:dyDescent="0.2">
      <c r="A98" s="1992"/>
      <c r="B98" s="1992"/>
      <c r="C98" s="1992"/>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996" t="s">
        <v>10</v>
      </c>
      <c r="B99" s="1997"/>
      <c r="C99" s="209">
        <v>2000</v>
      </c>
      <c r="D99" s="56">
        <f ca="true">IF((D101+H101)&gt;100,D101*100/(D101+H101),D101)</f>
        <v>1.7304321033158203</v>
      </c>
      <c r="E99" s="105">
        <f ca="true">D99*AVERAGEIF(E105:E116,"&gt;0")/100</f>
        <v>1.1318321856089866</v>
      </c>
      <c r="F99" s="58">
        <f ca="true">D99*(100-AVERAGEIF(E105:E116,"&gt;0"))/100</f>
        <v>0.59859991770683363</v>
      </c>
      <c r="G99" s="59">
        <f ca="true">100-(E99+F99+H99)</f>
        <v>2.9745336036704089</v>
      </c>
      <c r="H99" s="60">
        <f ca="true">IF((D101+H101)&gt;100,H101*100/(D101+H101),H101)</f>
        <v>95.295034293013771</v>
      </c>
      <c r="I99" s="56">
        <f ca="true">IF((I101+M101)&gt;100,I101*100/(I101+M101),I101)</f>
        <v>4.3728108721506942</v>
      </c>
      <c r="J99" s="105">
        <f ca="true">I99*AVERAGEIF(J105:J116,"&gt;0")/100</f>
        <v>3.181350233971596</v>
      </c>
      <c r="K99" s="61">
        <f ca="true">I99*(100-AVERAGEIF(J105:J116,"&gt;0"))/100</f>
        <v>1.191460638179098</v>
      </c>
      <c r="L99" s="62">
        <f ca="true">100-(J99+K99+M99)</f>
        <v>6.2347667692303048</v>
      </c>
      <c r="M99" s="63">
        <f ca="true">IF((I101+M101)&gt;100,M101*100/(I101+M101),M101)</f>
        <v>89.392422358619001</v>
      </c>
      <c r="N99" s="56">
        <f ca="true">IF((N101+R101)&gt;100,N101*100/(N101+R101),N101)</f>
        <v>18.039000464196306</v>
      </c>
      <c r="O99" s="105">
        <f ca="true">N99*AVERAGEIF(O105:O116,"&gt;0")/100</f>
        <v>11.163230642137094</v>
      </c>
      <c r="P99" s="61">
        <f ca="true">N99*(100-AVERAGEIF(O105:O116,"&gt;0"))/100</f>
        <v>6.8757698220592136</v>
      </c>
      <c r="Q99" s="62">
        <f ca="true">100-(O99+P99+R99)</f>
        <v>9.7003467062897926</v>
      </c>
      <c r="R99" s="63">
        <f ca="true">IF((N101+R101)&gt;100,R101*100/(N101+R101),R101)</f>
        <v>72.260652829513901</v>
      </c>
      <c r="S99" s="56">
        <f ca="true">IF((S101+W101)&gt;100,S101*100/(S101+W101),S101)</f>
        <v>62.686753433764807</v>
      </c>
      <c r="T99" s="105">
        <f ca="true">S99*AVERAGEIF(T105:T116,"&gt;0")/100</f>
        <v>42.981494832670641</v>
      </c>
      <c r="U99" s="61">
        <f ca="true">S99*(100-AVERAGEIF(T105:T116,"&gt;0"))/100</f>
        <v>19.705258601094162</v>
      </c>
      <c r="V99" s="62">
        <f ca="true">100-(T99+U99+W99)</f>
        <v>11.54886340420876</v>
      </c>
      <c r="W99" s="63">
        <f ca="true">IF((S101+W101)&gt;100,W101*100/(S101+W101),W101)</f>
        <v>25.764383162026434</v>
      </c>
      <c r="X99" s="56">
        <f ca="true">IF((X101+AB101)&gt;100,X101*100/(X101+AB101),X101)</f>
        <v>98.736943372326607</v>
      </c>
      <c r="Y99" s="105">
        <f ca="true">X99*AVERAGEIF(Y105:Y116,"&gt;0")/100</f>
        <v>88.372118398792153</v>
      </c>
      <c r="Z99" s="61">
        <f ca="true">X99*(100-AVERAGEIF(Y105:Y116,"&gt;0"))/100</f>
        <v>10.364824973534448</v>
      </c>
      <c r="AA99" s="62">
        <f ca="true">100-(Y99+Z99+AB99)</f>
        <v>0.88017410046337829</v>
      </c>
      <c r="AB99" s="63">
        <f ca="true">IF((X101+AB101)&gt;100,AB101*100/(X101+AB101),AB101)</f>
        <v>0.38288252721001115</v>
      </c>
    </row>
    <row r="100" s="64" customFormat="true" ht="15" customHeight="true" x14ac:dyDescent="0.2">
      <c r="A100" s="1998"/>
      <c r="B100" s="1999"/>
      <c r="C100" s="210">
        <v>2019</v>
      </c>
      <c r="D100" s="65">
        <f ca="true">IF((D102+H102)&gt;100,D102*100/(D102+H102),D102)</f>
        <v>5.7837537552310323</v>
      </c>
      <c r="E100" s="106">
        <f ca="true">D100*AVERAGEIF(E105:E116,"&gt;0")/100</f>
        <v>3.783008094488971</v>
      </c>
      <c r="F100" s="67">
        <f ca="true">D100*(100-AVERAGEIF(E105:E116,"&gt;0"))/100</f>
        <v>2.0007456607420613</v>
      </c>
      <c r="G100" s="68">
        <f ca="true">100-(E100+F100+H100)</f>
        <v>1.9551920627529853</v>
      </c>
      <c r="H100" s="69">
        <f ca="true">IF((D102+H102)&gt;100,H102*100/(D102+H102),H102)</f>
        <v>92.261054182015982</v>
      </c>
      <c r="I100" s="65">
        <f ca="true">IF((I102+M102)&gt;100,I102*100/(I102+M102),I102)</f>
        <v>14.637731323799926</v>
      </c>
      <c r="J100" s="106">
        <f ca="true">I100*AVERAGEIF(J105:J116,"&gt;0")/100</f>
        <v>10.64938579172547</v>
      </c>
      <c r="K100" s="67">
        <f ca="true">I100*(100-AVERAGEIF(J105:J116,"&gt;0"))/100</f>
        <v>3.9883455320744572</v>
      </c>
      <c r="L100" s="68">
        <f ca="true">100-(J100+K100+M100)</f>
        <v>3.259699820326091</v>
      </c>
      <c r="M100" s="69">
        <f ca="true">IF((I102+M102)&gt;100,M102*100/(I102+M102),M102)</f>
        <v>82.102568855873983</v>
      </c>
      <c r="N100" s="65">
        <f ca="true">IF((N102+R102)&gt;100,N102*100/(N102+R102),N102)</f>
        <v>35.803177862350822</v>
      </c>
      <c r="O100" s="106">
        <f ca="true">N100*AVERAGEIF(O105:O116,"&gt;0")/100</f>
        <v>22.156390149895483</v>
      </c>
      <c r="P100" s="67">
        <f ca="true">N100*(100-AVERAGEIF(O105:O116,"&gt;0"))/100</f>
        <v>13.646787712455337</v>
      </c>
      <c r="Q100" s="68">
        <f ca="true">100-(O100+P100+R100)</f>
        <v>7.0441918018320848</v>
      </c>
      <c r="R100" s="69">
        <f ca="true">IF((N102+R102)&gt;100,R102*100/(N102+R102),R102)</f>
        <v>57.152630335817094</v>
      </c>
      <c r="S100" s="65">
        <f ca="true">IF((S102+W102)&gt;100,S102*100/(S102+W102),S102)</f>
        <v>82.199634476549363</v>
      </c>
      <c r="T100" s="106">
        <f ca="true">S100*AVERAGEIF(T105:T116,"&gt;0")/100</f>
        <v>56.360602056609579</v>
      </c>
      <c r="U100" s="67">
        <f ca="true">S100*(100-AVERAGEIF(T105:T116,"&gt;0"))/100</f>
        <v>25.839032419939784</v>
      </c>
      <c r="V100" s="68">
        <f ca="true">100-(T100+U100+W100)</f>
        <v>5.6745207829073934</v>
      </c>
      <c r="W100" s="69">
        <f ca="true">IF((S102+W102)&gt;100,W102*100/(S102+W102),W102)</f>
        <v>12.125844740543243</v>
      </c>
      <c r="X100" s="65">
        <f ca="true">IF((X102+AB102)&gt;100,X102*100/(X102+AB102),X102)</f>
        <v>97.656598048925588</v>
      </c>
      <c r="Y100" s="106">
        <f ca="true">X100*AVERAGEIF(Y105:Y116,"&gt;0")/100</f>
        <v>87.405181388486312</v>
      </c>
      <c r="Z100" s="67">
        <f ca="true">X100*(100-AVERAGEIF(Y105:Y116,"&gt;0"))/100</f>
        <v>10.251416660439286</v>
      </c>
      <c r="AA100" s="68">
        <f ca="true">100-(Y100+Z100+AB100)</f>
        <v>2.1803569970427077</v>
      </c>
      <c r="AB100" s="69">
        <f ca="true">IF((X102+AB102)&gt;100,AB102*100/(X102+AB102),AB102)</f>
        <v>0.16304495403168318</v>
      </c>
    </row>
    <row r="101" hidden="true" x14ac:dyDescent="0.2">
      <c r="A101" s="2000" t="s">
        <v>12</v>
      </c>
      <c r="B101" s="2001"/>
      <c r="C101" s="70">
        <f>MinRegYear(C99,C105:C116)</f>
        <v>2000</v>
      </c>
      <c r="D101" s="71">
        <f ca="true">IF(MAX(C105:C116)-MIN(C105:C116)&lt;5,AVERAGEIF(C105:C116,"&gt;0",D105:D116),
IF(FORECAST($C101,D$105:D$116,$C$105:$C$116)&lt;0,0,
IF(FORECAST($C101,D$105:D$116,$C$105:$C$116)&gt;100,100,
FORECAST($C101,D$105:D$116,$C$105:$C$116))))</f>
        <v>1.7304321033158203</v>
      </c>
      <c r="E101" s="72"/>
      <c r="F101" s="73"/>
      <c r="G101" s="73"/>
      <c r="H101" s="74">
        <f ca="true">IF(MAX(C105:C116)-MIN(C105:C116)&lt;5,AVERAGEIF(C105:C116,"&gt;0",H105:H116),
IF(FORECAST($C101,H$105:H$116,$C$105:$C$116)&lt;0,0,
IF(FORECAST($C101,H$105:H$116,$C$105:$C$116)&gt;100,100,
FORECAST($C101,H$105:H$116,$C$105:$C$116))))</f>
        <v>95.295034293013771</v>
      </c>
      <c r="I101" s="71">
        <f ca="true">IF(MAX(C105:C116)-MIN(C105:C116)&lt;5,AVERAGEIF(C105:C116,"&gt;0",I105:I116),
IF(FORECAST($C101,I$105:I$116,$C$105:$C$116)&lt;0,0,
IF(FORECAST($C101,I$105:I$116,$C$105:$C$116)&gt;100,100,
FORECAST($C101,I$105:I$116,$C$105:$C$116))))</f>
        <v>4.3728108721506942</v>
      </c>
      <c r="J101" s="72"/>
      <c r="K101" s="73"/>
      <c r="L101" s="73"/>
      <c r="M101" s="74">
        <f ca="true">IF(MAX(C105:C116)-MIN(C105:C116)&lt;5,AVERAGEIF(C105:C116,"&gt;0",M105:M116),
IF(FORECAST($C101,M$105:M$116,$C$105:$C$116)&lt;0,0,
IF(FORECAST($C101,M$105:M$116,$C$105:$C$116)&gt;100,100,
FORECAST($C101,M$105:M$116,$C$105:$C$116))))</f>
        <v>89.392422358619001</v>
      </c>
      <c r="N101" s="71">
        <f ca="true">IF(MAX(C105:C116)-MIN(C105:C116)&lt;5,AVERAGEIF(C105:C116,"&gt;0",N105:N116),
IF(FORECAST($C101,N$105:N$116,$C$105:$C$116)&lt;0,0,
IF(FORECAST($C101,N$105:N$116,$C$105:$C$116)&gt;100,100,
FORECAST($C101,N$105:N$116,$C$105:$C$116))))</f>
        <v>18.039000464196306</v>
      </c>
      <c r="O101" s="72"/>
      <c r="P101" s="73"/>
      <c r="Q101" s="73"/>
      <c r="R101" s="74">
        <f ca="true">IF(MAX(C105:C116)-MIN(C105:C116)&lt;5,AVERAGEIF(C105:C116,"&gt;0",R105:R116),
IF(FORECAST($C101,R$105:R$116,$C$105:$C$116)&lt;0,0,
IF(FORECAST($C101,R$105:R$116,$C$105:$C$116)&gt;100,100,
FORECAST($C101,R$105:R$116,$C$105:$C$116))))</f>
        <v>72.260652829513901</v>
      </c>
      <c r="S101" s="71">
        <f ca="true">IF(MAX(C105:C116)-MIN(C105:C116)&lt;5,AVERAGEIF(C105:C116,"&gt;0",S105:S116),
IF(FORECAST($C101,S$105:S$116,$C$105:$C$116)&lt;0,0,
IF(FORECAST($C101,S$105:S$116,$C$105:$C$116)&gt;100,100,
FORECAST($C101,S$105:S$116,$C$105:$C$116))))</f>
        <v>62.686753433764807</v>
      </c>
      <c r="T101" s="72"/>
      <c r="U101" s="73"/>
      <c r="V101" s="73"/>
      <c r="W101" s="74">
        <f ca="true">IF(MAX(C105:C116)-MIN(C105:C116)&lt;5,AVERAGEIF(C105:C116,"&gt;0",W105:W116),
IF(FORECAST($C101,W$105:W$116,$C$105:$C$116)&lt;0,0,
IF(FORECAST($C101,W$105:W$116,$C$105:$C$116)&gt;100,100,
FORECAST($C101,W$105:W$116,$C$105:$C$116))))</f>
        <v>25.764383162026434</v>
      </c>
      <c r="X101" s="71">
        <f ca="true">IF(MAX(C105:C116)-MIN(C105:C116)&lt;5,AVERAGEIF(C105:C116,"&gt;0",X105:X116),
IF(FORECAST($C101,X$105:X$116,$C$105:$C$116)&lt;0,0,
IF(FORECAST($C101,X$105:X$116,$C$105:$C$116)&gt;100,100,
FORECAST($C101,X$105:X$116,$C$105:$C$116))))</f>
        <v>98.736943372326607</v>
      </c>
      <c r="Y101" s="72"/>
      <c r="Z101" s="73"/>
      <c r="AA101" s="73"/>
      <c r="AB101" s="74">
        <f ca="true">IF(MAX(C105:C116)-MIN(C105:C116)&lt;5,AVERAGEIF(C105:C116,"&gt;0",AB105:AB116),
IF(FORECAST($C101,AB$105:AB$116,$C$105:$C$116)&lt;0,0,
IF(FORECAST($C101,AB$105:AB$116,$C$105:$C$116)&gt;100,100,
FORECAST($C101,AB$105:AB$116,$C$105:$C$116))))</f>
        <v>0.38288252721001115</v>
      </c>
    </row>
    <row r="102" hidden="true" x14ac:dyDescent="0.2">
      <c r="A102" s="2002"/>
      <c r="B102" s="2003"/>
      <c r="C102" s="49">
        <f>MaxRegYear(C100,C105:C116)</f>
        <v>2015</v>
      </c>
      <c r="D102" s="75">
        <f ca="true">IF(MAX(C105:C116)-MIN(C105:C116)&lt;5,AVERAGEIF(C105:C116,"&gt;0",D105:D116),
IF(FORECAST($C102,D$105:D$116,$C$105:$C$116)&lt;0,0,
IF(FORECAST($C102,D$105:D$116,$C$105:$C$116)&gt;100,100,
FORECAST($C102,D$105:D$116,$C$105:$C$116))))</f>
        <v>5.7837537552310323</v>
      </c>
      <c r="E102" s="76"/>
      <c r="F102" s="77"/>
      <c r="G102" s="77"/>
      <c r="H102" s="78">
        <f ca="true">IF(MAX(C105:C116)-MIN(C105:C116)&lt;5,AVERAGEIF(C105:C116,"&gt;0",H105:H116),
IF(FORECAST($C102,H$105:H$116,$C$105:$C$116)&lt;0,0,
IF(FORECAST($C102,H$105:H$116,$C$105:$C$116)&gt;100,100,
FORECAST($C102,H$105:H$116,$C$105:$C$116))))</f>
        <v>92.261054182015982</v>
      </c>
      <c r="I102" s="75">
        <f ca="true">IF(MAX(C105:C116)-MIN(C105:C116)&lt;5,AVERAGEIF(C105:C116,"&gt;0",I105:I116),
IF(FORECAST($C102,I$105:I$116,$C$105:$C$116)&lt;0,0,
IF(FORECAST($C102,I$105:I$116,$C$105:$C$116)&gt;100,100,
FORECAST($C102,I$105:I$116,$C$105:$C$116))))</f>
        <v>14.637731323799926</v>
      </c>
      <c r="J102" s="76"/>
      <c r="K102" s="77"/>
      <c r="L102" s="77"/>
      <c r="M102" s="78">
        <f ca="true">IF(MAX(C105:C116)-MIN(C105:C116)&lt;5,AVERAGEIF(C105:C116,"&gt;0",M105:M116),
IF(FORECAST($C102,M$105:M$116,$C$105:$C$116)&lt;0,0,
IF(FORECAST($C102,M$105:M$116,$C$105:$C$116)&gt;100,100,
FORECAST($C102,M$105:M$116,$C$105:$C$116))))</f>
        <v>82.102568855873983</v>
      </c>
      <c r="N102" s="75">
        <f ca="true">IF(MAX(C105:C116)-MIN(C105:C116)&lt;5,AVERAGEIF(C105:C116,"&gt;0",N105:N116),
IF(FORECAST($C102,N$105:N$116,$C$105:$C$116)&lt;0,0,
IF(FORECAST($C102,N$105:N$116,$C$105:$C$116)&gt;100,100,
FORECAST($C102,N$105:N$116,$C$105:$C$116))))</f>
        <v>35.803177862350822</v>
      </c>
      <c r="O102" s="76"/>
      <c r="P102" s="77"/>
      <c r="Q102" s="77"/>
      <c r="R102" s="78">
        <f ca="true">IF(MAX(C105:C116)-MIN(C105:C116)&lt;5,AVERAGEIF(C105:C116,"&gt;0",R105:R116),
IF(FORECAST($C102,R$105:R$116,$C$105:$C$116)&lt;0,0,
IF(FORECAST($C102,R$105:R$116,$C$105:$C$116)&gt;100,100,
FORECAST($C102,R$105:R$116,$C$105:$C$116))))</f>
        <v>57.152630335817094</v>
      </c>
      <c r="S102" s="75">
        <f ca="true">IF(MAX(C105:C116)-MIN(C105:C116)&lt;5,AVERAGEIF(C105:C116,"&gt;0",S105:S116),
IF(FORECAST($C102,S$105:S$116,$C$105:$C$116)&lt;0,0,
IF(FORECAST($C102,S$105:S$116,$C$105:$C$116)&gt;100,100,
FORECAST($C102,S$105:S$116,$C$105:$C$116))))</f>
        <v>82.199634476549363</v>
      </c>
      <c r="T102" s="76"/>
      <c r="U102" s="77"/>
      <c r="V102" s="77"/>
      <c r="W102" s="78">
        <f ca="true">IF(MAX(C105:C116)-MIN(C105:C116)&lt;5,AVERAGEIF(C105:C116,"&gt;0",W105:W116),
IF(FORECAST($C102,W$105:W$116,$C$105:$C$116)&lt;0,0,
IF(FORECAST($C102,W$105:W$116,$C$105:$C$116)&gt;100,100,
FORECAST($C102,W$105:W$116,$C$105:$C$116))))</f>
        <v>12.125844740543243</v>
      </c>
      <c r="X102" s="75">
        <f ca="true">IF(MAX(C105:C116)-MIN(C105:C116)&lt;5,AVERAGEIF(C105:C116,"&gt;0",X105:X116),
IF(FORECAST($C102,X$105:X$116,$C$105:$C$116)&lt;0,0,
IF(FORECAST($C102,X$105:X$116,$C$105:$C$116)&gt;100,100,
FORECAST($C102,X$105:X$116,$C$105:$C$116))))</f>
        <v>97.656598048925588</v>
      </c>
      <c r="Y102" s="76"/>
      <c r="Z102" s="77"/>
      <c r="AA102" s="77"/>
      <c r="AB102" s="78">
        <f ca="true">IF(MAX(C105:C116)-MIN(C105:C116)&lt;5,AVERAGEIF(C105:C116,"&gt;0",AB105:AB116),
IF(FORECAST($C102,AB$105:AB$116,$C$105:$C$116)&lt;0,0,
IF(FORECAST($C102,AB$105:AB$116,$C$105:$C$116)&gt;100,100,
FORECAST($C102,AB$105:AB$116,$C$105:$C$116))))</f>
        <v>0.16304495403168318</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56" t="s">
        <v>183</v>
      </c>
      <c r="C105" s="457">
        <v>2000</v>
      </c>
      <c r="D105" s="1">
        <f t="shared" ref="D105:D116" ca="true" si="15">IF(ISERROR(INDIRECT(CONCATENATE($B105,"!C122"))),"",INDIRECT(CONCATENATE($B105,"!C122")))</f>
        <v>1.9316367839856281</v>
      </c>
      <c r="E105" s="88" t="str">
        <f t="shared" ref="E105:E116" ca="true" si="16">IF(ISERROR(INDIRECT(CONCATENATE($B105,"!C129"))),"",INDIRECT(CONCATENATE($B105,"!C129")))</f>
        <v>N/A</v>
      </c>
      <c r="F105" s="89"/>
      <c r="G105" s="89"/>
      <c r="H105" s="90">
        <f t="shared" ref="H105:H116" ca="true" si="17">IF(ISERROR(INDIRECT(CONCATENATE($B105,"!C127"))),"",INDIRECT(CONCATENATE($B105,"!C127")))</f>
        <v>94.993017286415665</v>
      </c>
      <c r="I105" s="1">
        <f t="shared" ref="I105:I116" ca="true" si="18">IF(ISERROR(INDIRECT(CONCATENATE($B105,"!D122"))),"",INDIRECT(CONCATENATE($B105,"!D122")))</f>
        <v>5.0426595889594701</v>
      </c>
      <c r="J105" s="88" t="str">
        <f t="shared" ref="J105:J116" ca="true" si="19">IF(ISERROR(INDIRECT(CONCATENATE($B105,"!D129"))),"",INDIRECT(CONCATENATE($B105,"!D129")))</f>
        <v>N/A</v>
      </c>
      <c r="K105" s="89"/>
      <c r="L105" s="89"/>
      <c r="M105" s="90">
        <f t="shared" ref="M105:M116" ca="true" si="20">IF(ISERROR(INDIRECT(CONCATENATE($B105,"!D127"))),"",INDIRECT(CONCATENATE($B105,"!D127")))</f>
        <v>88.525917754013193</v>
      </c>
      <c r="N105" s="1">
        <f t="shared" ref="N105:N116" ca="true" si="21">IF(ISERROR(INDIRECT(CONCATENATE($B105,"!E122"))),"",INDIRECT(CONCATENATE($B105,"!E122")))</f>
        <v>18.667900971784395</v>
      </c>
      <c r="O105" s="88" t="str">
        <f t="shared" ref="O105:O116" ca="true" si="22">IF(ISERROR(INDIRECT(CONCATENATE($B105,"!E129"))),"",INDIRECT(CONCATENATE($B105,"!E129")))</f>
        <v>N/A</v>
      </c>
      <c r="P105" s="89"/>
      <c r="Q105" s="89"/>
      <c r="R105" s="90">
        <f t="shared" ref="R105:R116" ca="true" si="23">IF(ISERROR(INDIRECT(CONCATENATE($B105,"!E127"))),"",INDIRECT(CONCATENATE($B105,"!E127")))</f>
        <v>71.170689194655537</v>
      </c>
      <c r="S105" s="1">
        <f t="shared" ref="S105:S116" ca="true" si="24">IF(ISERROR(INDIRECT(CONCATENATE($B105,"!F122"))),"",INDIRECT(CONCATENATE($B105,"!F122")))</f>
        <v>59.645989588557974</v>
      </c>
      <c r="T105" s="88" t="str">
        <f t="shared" ref="T105:T116" ca="true" si="25">IF(ISERROR(INDIRECT(CONCATENATE($B105,"!F129"))),"",INDIRECT(CONCATENATE($B105,"!F129")))</f>
        <v>N/A</v>
      </c>
      <c r="U105" s="89"/>
      <c r="V105" s="89"/>
      <c r="W105" s="90">
        <f t="shared" ref="W105:W116" ca="true" si="26">IF(ISERROR(INDIRECT(CONCATENATE($B105,"!F127"))),"",INDIRECT(CONCATENATE($B105,"!F127")))</f>
        <v>28.033880225129433</v>
      </c>
      <c r="X105" s="1">
        <f t="shared" ref="X105:X116" ca="true" si="27">IF(ISERROR(INDIRECT(CONCATENATE($B105,"!G122"))),"",INDIRECT(CONCATENATE($B105,"!G122")))</f>
        <v>98.529754973313771</v>
      </c>
      <c r="Y105" s="88" t="str">
        <f t="shared" ref="Y105:Y116" ca="true" si="28">IF(ISERROR(INDIRECT(CONCATENATE($B105,"!G129"))),"",INDIRECT(CONCATENATE($B105,"!G129")))</f>
        <v>N/A</v>
      </c>
      <c r="Z105" s="89"/>
      <c r="AA105" s="89"/>
      <c r="AB105" s="90">
        <f t="shared" ref="AB105:AB116" ca="true" si="29">IF(ISERROR(INDIRECT(CONCATENATE($B105,"!G2127"))),"",INDIRECT(CONCATENATE($B105,"!G127")))</f>
        <v>0.40519903208085351</v>
      </c>
    </row>
    <row r="106" x14ac:dyDescent="0.2">
      <c r="A106" s="87"/>
      <c r="B106" s="458" t="s">
        <v>174</v>
      </c>
      <c r="C106" s="459">
        <v>2007</v>
      </c>
      <c r="D106" s="2">
        <f t="shared" ca="true" si="15"/>
        <v>3.1860387327581665</v>
      </c>
      <c r="E106" s="91">
        <f t="shared" ca="true" si="16"/>
        <v>65.970119154038571</v>
      </c>
      <c r="F106" s="89"/>
      <c r="G106" s="89"/>
      <c r="H106" s="92">
        <f t="shared" ca="true" si="17"/>
        <v>94.533547088843946</v>
      </c>
      <c r="I106" s="2">
        <f t="shared" ca="true" si="18"/>
        <v>7.7117681965017644</v>
      </c>
      <c r="J106" s="91">
        <f t="shared" ca="true" si="19"/>
        <v>83.071750501317183</v>
      </c>
      <c r="K106" s="89"/>
      <c r="L106" s="89"/>
      <c r="M106" s="92">
        <f t="shared" ca="true" si="20"/>
        <v>87.867917367317034</v>
      </c>
      <c r="N106" s="2">
        <f t="shared" ca="true" si="21"/>
        <v>24.966332150227245</v>
      </c>
      <c r="O106" s="91">
        <f t="shared" ca="true" si="22"/>
        <v>62.91525697826048</v>
      </c>
      <c r="P106" s="89"/>
      <c r="Q106" s="89"/>
      <c r="R106" s="92">
        <f t="shared" ca="true" si="23"/>
        <v>67.571830207981321</v>
      </c>
      <c r="S106" s="2">
        <f t="shared" ca="true" si="24"/>
        <v>78.381086251679477</v>
      </c>
      <c r="T106" s="91">
        <f t="shared" ca="true" si="25"/>
        <v>70.746156093248274</v>
      </c>
      <c r="U106" s="89"/>
      <c r="V106" s="89"/>
      <c r="W106" s="92">
        <f t="shared" ca="true" si="26"/>
        <v>14.482488261944674</v>
      </c>
      <c r="X106" s="2">
        <f t="shared" ca="true" si="27"/>
        <v>98.681690419267255</v>
      </c>
      <c r="Y106" s="91">
        <f t="shared" ca="true" si="28"/>
        <v>89.571105475651905</v>
      </c>
      <c r="Z106" s="89"/>
      <c r="AA106" s="89"/>
      <c r="AB106" s="92">
        <f t="shared" ca="true" si="29"/>
        <v>0.23193923250662637</v>
      </c>
    </row>
    <row r="107" x14ac:dyDescent="0.2">
      <c r="A107" s="87"/>
      <c r="B107" s="458" t="s">
        <v>319</v>
      </c>
      <c r="C107" s="459">
        <v>2013</v>
      </c>
      <c r="D107" s="2">
        <f t="shared" ca="true" si="15"/>
        <v>5.4780496624238095</v>
      </c>
      <c r="E107" s="91">
        <f t="shared" ca="true" si="16"/>
        <v>64.844858612519474</v>
      </c>
      <c r="F107" s="89"/>
      <c r="G107" s="89"/>
      <c r="H107" s="92">
        <f t="shared" ca="true" si="17"/>
        <v>92.31323168911787</v>
      </c>
      <c r="I107" s="2">
        <f t="shared" ca="true" si="18"/>
        <v>14.050565433190073</v>
      </c>
      <c r="J107" s="91">
        <f t="shared" ca="true" si="19"/>
        <v>62.434210171841428</v>
      </c>
      <c r="K107" s="89"/>
      <c r="L107" s="89"/>
      <c r="M107" s="92">
        <f t="shared" ca="true" si="20"/>
        <v>82.063627284199882</v>
      </c>
      <c r="N107" s="2">
        <f t="shared" ca="true" si="21"/>
        <v>34.168338134783113</v>
      </c>
      <c r="O107" s="91">
        <f t="shared" ca="true" si="22"/>
        <v>60.852472439938744</v>
      </c>
      <c r="P107" s="89"/>
      <c r="Q107" s="89"/>
      <c r="R107" s="92">
        <f t="shared" ca="true" si="23"/>
        <v>57.89540909430859</v>
      </c>
      <c r="S107" s="2">
        <f t="shared" ca="true" si="24"/>
        <v>76.050359184770272</v>
      </c>
      <c r="T107" s="91">
        <f t="shared" ca="true" si="25"/>
        <v>66.38487232437474</v>
      </c>
      <c r="U107" s="89"/>
      <c r="V107" s="89"/>
      <c r="W107" s="92">
        <f t="shared" ca="true" si="26"/>
        <v>16.592063103694436</v>
      </c>
      <c r="X107" s="2">
        <f t="shared" ca="true" si="27"/>
        <v>97.558924293197421</v>
      </c>
      <c r="Y107" s="91">
        <f t="shared" ca="true" si="28"/>
        <v>89.434068029770913</v>
      </c>
      <c r="Z107" s="89"/>
      <c r="AA107" s="89"/>
      <c r="AB107" s="92">
        <f t="shared" ca="true" si="29"/>
        <v>0.21839255280477732</v>
      </c>
      <c r="AD107" s="93"/>
    </row>
    <row r="108" x14ac:dyDescent="0.2">
      <c r="A108" s="87"/>
      <c r="B108" s="458"/>
      <c r="C108" s="459"/>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8"/>
      <c r="C109" s="45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8"/>
      <c r="C110" s="45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8"/>
      <c r="C111" s="459"/>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58"/>
      <c r="C112" s="459"/>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58"/>
      <c r="C113" s="45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8"/>
      <c r="C114" s="45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8"/>
      <c r="C115" s="45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60"/>
      <c r="C116" s="46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69" t="str">
        <f>CONCATENATE("National use of sanitation facilities, ",C99,"–",C100)</f>
        <v>National use of sanitation facilities, 2000–2019</v>
      </c>
      <c r="C118" s="1970"/>
      <c r="D118" s="1970"/>
      <c r="E118" s="1970"/>
      <c r="F118" s="1970"/>
      <c r="G118" s="1970"/>
      <c r="H118" s="1970"/>
      <c r="I118" s="1970"/>
      <c r="J118" s="1970"/>
      <c r="K118" s="1970"/>
      <c r="L118" s="1970"/>
      <c r="N118" s="98"/>
      <c r="O118" s="98"/>
      <c r="P118" s="98"/>
      <c r="Q118" s="98"/>
      <c r="R118" s="98"/>
      <c r="S118" s="1993" t="s">
        <v>11</v>
      </c>
      <c r="T118" s="1994"/>
      <c r="U118" s="1994"/>
      <c r="V118" s="1994"/>
      <c r="W118" s="199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991" t="s">
        <v>6</v>
      </c>
      <c r="B197" s="1991"/>
      <c r="C197" s="1991"/>
      <c r="D197" s="1988" t="s">
        <v>0</v>
      </c>
      <c r="E197" s="1989"/>
      <c r="F197" s="1989"/>
      <c r="G197" s="1989"/>
      <c r="H197" s="1990"/>
      <c r="I197" s="1988" t="s">
        <v>1</v>
      </c>
      <c r="J197" s="1989"/>
      <c r="K197" s="1989"/>
      <c r="L197" s="1989"/>
      <c r="M197" s="1990"/>
      <c r="N197" s="1988" t="s">
        <v>2</v>
      </c>
      <c r="O197" s="1989"/>
      <c r="P197" s="1989"/>
      <c r="Q197" s="1989"/>
      <c r="R197" s="1990"/>
      <c r="S197" s="1988" t="s">
        <v>3</v>
      </c>
      <c r="T197" s="1989"/>
      <c r="U197" s="1989"/>
      <c r="V197" s="1989"/>
      <c r="W197" s="1990"/>
      <c r="X197" s="1988" t="s">
        <v>4</v>
      </c>
      <c r="Y197" s="1989"/>
      <c r="Z197" s="1989"/>
      <c r="AA197" s="1989"/>
      <c r="AB197" s="1990"/>
    </row>
    <row r="198" s="44" customFormat="true" ht="22.5" customHeight="true" x14ac:dyDescent="0.2">
      <c r="A198" s="2004"/>
      <c r="B198" s="2004"/>
      <c r="C198" s="200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996" t="s">
        <v>10</v>
      </c>
      <c r="B199" s="1997"/>
      <c r="C199" s="209">
        <v>2000</v>
      </c>
      <c r="D199" s="56">
        <f ca="true">IF((D201+H201)&gt;100,D201*100/(D201+H201),D201)</f>
        <v>36.373610510464005</v>
      </c>
      <c r="E199" s="105">
        <f ca="true">D199*AVERAGEIF(E205:E216,"&gt;0")/100</f>
        <v>14.484223728038938</v>
      </c>
      <c r="F199" s="58">
        <f ca="true">D199*(100-AVERAGEIF(E205:E216,"&gt;0"))/100</f>
        <v>21.889386782425067</v>
      </c>
      <c r="G199" s="59">
        <f ca="true">100-(E199+F199+H199)</f>
        <v>19.669312524197721</v>
      </c>
      <c r="H199" s="60">
        <f ca="true">IF((D201+H201)&gt;100,H201*100/(D201+H201),H201)</f>
        <v>43.957076965338274</v>
      </c>
      <c r="I199" s="56">
        <f ca="true">IF((I201+M201)&gt;100,I201*100/(I201+M201),I201)</f>
        <v>79.336564733334853</v>
      </c>
      <c r="J199" s="105">
        <f ca="true">I199*AVERAGEIF(J205:J216,"&gt;0")/100</f>
        <v>41.100457515494661</v>
      </c>
      <c r="K199" s="61">
        <f ca="true">I199*(100-AVERAGEIF(J205:J216,"&gt;0"))/100</f>
        <v>38.236107217840193</v>
      </c>
      <c r="L199" s="62">
        <f ca="true">100-(J199+K199+M199)</f>
        <v>9.0271859898530238</v>
      </c>
      <c r="M199" s="63">
        <f ca="true">IF((I201+M201)&gt;100,M201*100/(I201+M201),M201)</f>
        <v>11.636249276812123</v>
      </c>
      <c r="N199" s="56">
        <f ca="true">IF((N201+R201)&gt;100,N201*100/(N201+R201),N201)</f>
        <v>97.989950390842296</v>
      </c>
      <c r="O199" s="105">
        <f ca="true">N199*AVERAGEIF(O205:O216,"&gt;0")/100</f>
        <v>68.74484871861867</v>
      </c>
      <c r="P199" s="61">
        <f ca="true">N199*(100-AVERAGEIF(O205:O216,"&gt;0"))/100</f>
        <v>29.245101672223626</v>
      </c>
      <c r="Q199" s="62">
        <f ca="true">100-(O199+P199+R199)</f>
        <v>1.9688165113409468</v>
      </c>
      <c r="R199" s="63">
        <f ca="true">IF((N201+R201)&gt;100,R201*100/(N201+R201),R201)</f>
        <v>4.1233097816757436E-2</v>
      </c>
      <c r="S199" s="56">
        <f ca="true">IF((S201+W201)&gt;100,S201*100/(S201+W201),S201)</f>
        <v>99.96820793317616</v>
      </c>
      <c r="T199" s="105">
        <f ca="true">S199*AVERAGEIF(T205:T216,"&gt;0")/100</f>
        <v>85.870431491837408</v>
      </c>
      <c r="U199" s="61">
        <f ca="true">S199*(100-AVERAGEIF(T205:T216,"&gt;0"))/100</f>
        <v>14.097776441338761</v>
      </c>
      <c r="V199" s="62">
        <f ca="true">100-(T199+U199+W199)</f>
        <v>0</v>
      </c>
      <c r="W199" s="63">
        <f ca="true">IF((S201+W201)&gt;100,W201*100/(S201+W201),W201)</f>
        <v>3.1792066823846249E-2</v>
      </c>
      <c r="X199" s="56">
        <f ca="true">IF((X201+AB201)&gt;100,X201*100/(X201+AB201),X201)</f>
        <v>99.893775888798103</v>
      </c>
      <c r="Y199" s="105">
        <f ca="true">X199*AVERAGEIF(Y205:Y216,"&gt;0")/100</f>
        <v>94.051114541756434</v>
      </c>
      <c r="Z199" s="61">
        <f ca="true">X199*(100-AVERAGEIF(Y205:Y216,"&gt;0"))/100</f>
        <v>5.8426613470416626</v>
      </c>
      <c r="AA199" s="62">
        <f ca="true">100-(Y199+Z199+AB199)</f>
        <v>0.10622411120189668</v>
      </c>
      <c r="AB199" s="63">
        <f ca="true">IF((X201+AB201)&gt;100,AB201*100/(X201+AB201),AB201)</f>
        <v>0</v>
      </c>
    </row>
    <row r="200" s="64" customFormat="true" ht="15" customHeight="true" x14ac:dyDescent="0.2">
      <c r="A200" s="1998"/>
      <c r="B200" s="1999"/>
      <c r="C200" s="210">
        <v>2019</v>
      </c>
      <c r="D200" s="65">
        <f ca="true">IF((D202+H202)&gt;100,D202*100/(D202+H202),D202)</f>
        <v>27.184154083254725</v>
      </c>
      <c r="E200" s="106">
        <f ca="true">D200*AVERAGEIF(E205:E216,"&gt;0")/100</f>
        <v>10.824918507500724</v>
      </c>
      <c r="F200" s="67">
        <f ca="true">D200*(100-AVERAGEIF(E205:E216,"&gt;0"))/100</f>
        <v>16.359235575753999</v>
      </c>
      <c r="G200" s="68">
        <f ca="true">100-(E200+F200+H200)</f>
        <v>6.9492446883973571</v>
      </c>
      <c r="H200" s="69">
        <f ca="true">IF((D202+H202)&gt;100,H202*100/(D202+H202),H202)</f>
        <v>65.866601228347918</v>
      </c>
      <c r="I200" s="65">
        <f ca="true">IF((I202+M202)&gt;100,I202*100/(I202+M202),I202)</f>
        <v>57.634284969388318</v>
      </c>
      <c r="J200" s="106">
        <f ca="true">I200*AVERAGEIF(J205:J216,"&gt;0")/100</f>
        <v>29.857550409224615</v>
      </c>
      <c r="K200" s="67">
        <f ca="true">I200*(100-AVERAGEIF(J205:J216,"&gt;0"))/100</f>
        <v>27.776734560163703</v>
      </c>
      <c r="L200" s="68">
        <f ca="true">100-(J200+K200+M200)</f>
        <v>9.5534780327698172</v>
      </c>
      <c r="M200" s="69">
        <f ca="true">IF((I202+M202)&gt;100,M202*100/(I202+M202),M202)</f>
        <v>32.812236997841865</v>
      </c>
      <c r="N200" s="65">
        <f ca="true">IF((N202+R202)&gt;100,N202*100/(N202+R202),N202)</f>
        <v>87.990829362982595</v>
      </c>
      <c r="O200" s="106">
        <f ca="true">N200*AVERAGEIF(O205:O216,"&gt;0")/100</f>
        <v>61.729965461328902</v>
      </c>
      <c r="P200" s="67">
        <f ca="true">N200*(100-AVERAGEIF(O205:O216,"&gt;0"))/100</f>
        <v>26.260863901653689</v>
      </c>
      <c r="Q200" s="68">
        <f ca="true">100-(O200+P200+R200)</f>
        <v>5.423293789745685</v>
      </c>
      <c r="R200" s="69">
        <f ca="true">IF((N202+R202)&gt;100,R202*100/(N202+R202),R202)</f>
        <v>6.5858768472717202</v>
      </c>
      <c r="S200" s="65">
        <f ca="true">IF((S202+W202)&gt;100,S202*100/(S202+W202),S202)</f>
        <v>96.506249196959686</v>
      </c>
      <c r="T200" s="106">
        <f ca="true">S200*AVERAGEIF(T205:T216,"&gt;0")/100</f>
        <v>82.896687172197687</v>
      </c>
      <c r="U200" s="67">
        <f ca="true">S200*(100-AVERAGEIF(T205:T216,"&gt;0"))/100</f>
        <v>13.609562024762004</v>
      </c>
      <c r="V200" s="68">
        <f ca="true">100-(T200+U200+W200)</f>
        <v>3.299814411370221</v>
      </c>
      <c r="W200" s="69">
        <f ca="true">IF((S202+W202)&gt;100,W202*100/(S202+W202),W202)</f>
        <v>0.19393639167009979</v>
      </c>
      <c r="X200" s="65">
        <f ca="true">IF((X202+AB202)&gt;100,X202*100/(X202+AB202),X202)</f>
        <v>98.419011088747339</v>
      </c>
      <c r="Y200" s="106">
        <f ca="true">X200*AVERAGEIF(Y205:Y216,"&gt;0")/100</f>
        <v>92.662606880517075</v>
      </c>
      <c r="Z200" s="67">
        <f ca="true">X200*(100-AVERAGEIF(Y205:Y216,"&gt;0"))/100</f>
        <v>5.7564042082302693</v>
      </c>
      <c r="AA200" s="68">
        <f ca="true">100-(Y200+Z200+AB200)</f>
        <v>1.4686759525884838</v>
      </c>
      <c r="AB200" s="69">
        <f ca="true">IF((X202+AB202)&gt;100,AB202*100/(X202+AB202),AB202)</f>
        <v>0.11231295866417312</v>
      </c>
    </row>
    <row r="201" hidden="true" x14ac:dyDescent="0.2">
      <c r="A201" s="2000" t="s">
        <v>12</v>
      </c>
      <c r="B201" s="2001"/>
      <c r="C201" s="70">
        <f>MinRegYear(C199,C205:C216)</f>
        <v>2000</v>
      </c>
      <c r="D201" s="71">
        <f ca="true">IF(MAX(C205:C216)-MIN(C205:C216)&lt;5,AVERAGEIF(C205:C216,"&gt;0",D205:D216),
IF(FORECAST($C201,D$205:D$216,$C$205:$C$216)&lt;0,0,
IF(FORECAST($C201,D$205:D$216,$C$205:$C$216)&gt;100,100,
FORECAST($C201,D$205:D$216,$C$205:$C$216))))</f>
        <v>36.373610510464005</v>
      </c>
      <c r="E201" s="72"/>
      <c r="F201" s="73"/>
      <c r="G201" s="73"/>
      <c r="H201" s="74">
        <f ca="true">IF(MAX(C205:C216)-MIN(C205:C216)&lt;5,AVERAGEIF(C205:C216,"&gt;0",H205:H216),
IF(FORECAST($C201,H$205:H$216,$C$205:$C$216)&lt;0,0,
IF(FORECAST($C201,H$205:H$216,$C$205:$C$216)&gt;100,100,
FORECAST($C201,H$205:H$216,$C$205:$C$216))))</f>
        <v>43.957076965338274</v>
      </c>
      <c r="I201" s="71">
        <f ca="true">IF(MAX(C205:C216)-MIN(C205:C216)&lt;5,AVERAGEIF(C205:C216,"&gt;0",I205:I216),
IF(FORECAST($C201,I$205:I$216,$C$205:$C$216)&lt;0,0,
IF(FORECAST($C201,I$205:I$216,$C$205:$C$216)&gt;100,100,
FORECAST($C201,I$205:I$216,$C$205:$C$216))))</f>
        <v>79.336564733334853</v>
      </c>
      <c r="J201" s="72"/>
      <c r="K201" s="73"/>
      <c r="L201" s="73"/>
      <c r="M201" s="74">
        <f ca="true">IF(MAX(C205:C216)-MIN(C205:C216)&lt;5,AVERAGEIF(C205:C216,"&gt;0",M205:M216),
IF(FORECAST($C201,M$205:M$216,$C$205:$C$216)&lt;0,0,
IF(FORECAST($C201,M$205:M$216,$C$205:$C$216)&gt;100,100,
FORECAST($C201,M$205:M$216,$C$205:$C$216))))</f>
        <v>11.636249276812123</v>
      </c>
      <c r="N201" s="71">
        <f ca="true">IF(MAX(C205:C216)-MIN(C205:C216)&lt;5,AVERAGEIF(C205:C216,"&gt;0",N205:N216),
IF(FORECAST($C201,N$205:N$216,$C$205:$C$216)&lt;0,0,
IF(FORECAST($C201,N$205:N$216,$C$205:$C$216)&gt;100,100,
FORECAST($C201,N$205:N$216,$C$205:$C$216))))</f>
        <v>97.989950390842296</v>
      </c>
      <c r="O201" s="72"/>
      <c r="P201" s="73"/>
      <c r="Q201" s="73"/>
      <c r="R201" s="74">
        <f ca="true">IF(MAX(C205:C216)-MIN(C205:C216)&lt;5,AVERAGEIF(C205:C216,"&gt;0",R205:R216),
IF(FORECAST($C201,R$205:R$216,$C$205:$C$216)&lt;0,0,
IF(FORECAST($C201,R$205:R$216,$C$205:$C$216)&gt;100,100,
FORECAST($C201,R$205:R$216,$C$205:$C$216))))</f>
        <v>4.1233097816757436E-2</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3.1802177393334574E-2</v>
      </c>
      <c r="X201" s="71">
        <f ca="true">IF(MAX(C205:C216)-MIN(C205:C216)&lt;5,AVERAGEIF(C205:C216,"&gt;0",X205:X216),
IF(FORECAST($C201,X$205:X$216,$C$205:$C$216)&lt;0,0,
IF(FORECAST($C201,X$205:X$216,$C$205:$C$216)&gt;100,100,
FORECAST($C201,X$205:X$216,$C$205:$C$216))))</f>
        <v>99.893775888798103</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02"/>
      <c r="B202" s="2003"/>
      <c r="C202" s="49">
        <f>MaxRegYear(C200,C205:C216)</f>
        <v>2015</v>
      </c>
      <c r="D202" s="75">
        <f ca="true">IF(MAX(C205:C216)-MIN(C205:C216)&lt;5,AVERAGEIF(C205:C216,"&gt;0",D205:D216),
IF(FORECAST($C202,D$205:D$216,$C$205:$C$216)&lt;0,0,
IF(FORECAST($C202,D$205:D$216,$C$205:$C$216)&gt;100,100,
FORECAST($C202,D$205:D$216,$C$205:$C$216))))</f>
        <v>27.184154083254725</v>
      </c>
      <c r="E202" s="76"/>
      <c r="F202" s="77"/>
      <c r="G202" s="77"/>
      <c r="H202" s="78">
        <f ca="true">IF(MAX(C205:C216)-MIN(C205:C216)&lt;5,AVERAGEIF(C205:C216,"&gt;0",H205:H216),
IF(FORECAST($C202,H$205:H$216,$C$205:$C$216)&lt;0,0,
IF(FORECAST($C202,H$205:H$216,$C$205:$C$216)&gt;100,100,
FORECAST($C202,H$205:H$216,$C$205:$C$216))))</f>
        <v>65.866601228347918</v>
      </c>
      <c r="I202" s="75">
        <f ca="true">IF(MAX(C205:C216)-MIN(C205:C216)&lt;5,AVERAGEIF(C205:C216,"&gt;0",I205:I216),
IF(FORECAST($C202,I$205:I$216,$C$205:$C$216)&lt;0,0,
IF(FORECAST($C202,I$205:I$216,$C$205:$C$216)&gt;100,100,
FORECAST($C202,I$205:I$216,$C$205:$C$216))))</f>
        <v>57.634284969388318</v>
      </c>
      <c r="J202" s="76"/>
      <c r="K202" s="77"/>
      <c r="L202" s="77"/>
      <c r="M202" s="78">
        <f ca="true">IF(MAX(C205:C216)-MIN(C205:C216)&lt;5,AVERAGEIF(C205:C216,"&gt;0",M205:M216),
IF(FORECAST($C202,M$205:M$216,$C$205:$C$216)&lt;0,0,
IF(FORECAST($C202,M$205:M$216,$C$205:$C$216)&gt;100,100,
FORECAST($C202,M$205:M$216,$C$205:$C$216))))</f>
        <v>32.812236997841865</v>
      </c>
      <c r="N202" s="75">
        <f ca="true">IF(MAX(C205:C216)-MIN(C205:C216)&lt;5,AVERAGEIF(C205:C216,"&gt;0",N205:N216),
IF(FORECAST($C202,N$205:N$216,$C$205:$C$216)&lt;0,0,
IF(FORECAST($C202,N$205:N$216,$C$205:$C$216)&gt;100,100,
FORECAST($C202,N$205:N$216,$C$205:$C$216))))</f>
        <v>87.990829362982595</v>
      </c>
      <c r="O202" s="76"/>
      <c r="P202" s="77"/>
      <c r="Q202" s="77"/>
      <c r="R202" s="78">
        <f ca="true">IF(MAX(C205:C216)-MIN(C205:C216)&lt;5,AVERAGEIF(C205:C216,"&gt;0",R205:R216),
IF(FORECAST($C202,R$205:R$216,$C$205:$C$216)&lt;0,0,
IF(FORECAST($C202,R$205:R$216,$C$205:$C$216)&gt;100,100,
FORECAST($C202,R$205:R$216,$C$205:$C$216))))</f>
        <v>6.5858768472717202</v>
      </c>
      <c r="S202" s="75">
        <f ca="true">IF(MAX(C205:C216)-MIN(C205:C216)&lt;5,AVERAGEIF(C205:C216,"&gt;0",S205:S216),
IF(FORECAST($C202,S$205:S$216,$C$205:$C$216)&lt;0,0,
IF(FORECAST($C202,S$205:S$216,$C$205:$C$216)&gt;100,100,
FORECAST($C202,S$205:S$216,$C$205:$C$216))))</f>
        <v>96.506249196959686</v>
      </c>
      <c r="T202" s="76"/>
      <c r="U202" s="77"/>
      <c r="V202" s="77"/>
      <c r="W202" s="78">
        <f ca="true">IF(MAX(C205:C216)-MIN(C205:C216)&lt;5,AVERAGEIF(C205:C216,"&gt;0",W205:W216),
IF(FORECAST($C202,W$205:W$216,$C$205:$C$216)&lt;0,0,
IF(FORECAST($C202,W$205:W$216,$C$205:$C$216)&gt;100,100,
FORECAST($C202,W$205:W$216,$C$205:$C$216))))</f>
        <v>0.19393639167009979</v>
      </c>
      <c r="X202" s="75">
        <f ca="true">IF(MAX(C205:C216)-MIN(C205:C216)&lt;5,AVERAGEIF(C205:C216,"&gt;0",X205:X216),
IF(FORECAST($C202,X$205:X$216,$C$205:$C$216)&lt;0,0,
IF(FORECAST($C202,X$205:X$216,$C$205:$C$216)&gt;100,100,
FORECAST($C202,X$205:X$216,$C$205:$C$216))))</f>
        <v>98.419011088747339</v>
      </c>
      <c r="Y202" s="76"/>
      <c r="Z202" s="77"/>
      <c r="AA202" s="77"/>
      <c r="AB202" s="78">
        <f ca="true">IF(MAX(C205:C216)-MIN(C205:C216)&lt;5,AVERAGEIF(C205:C216,"&gt;0",AB205:AB216),
IF(FORECAST($C202,AB$205:AB$216,$C$205:$C$216)&lt;0,0,
IF(FORECAST($C202,AB$205:AB$216,$C$205:$C$216)&gt;100,100,
FORECAST($C202,AB$205:AB$216,$C$205:$C$216))))</f>
        <v>0.11231295866417312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56" t="s">
        <v>183</v>
      </c>
      <c r="C205" s="457">
        <v>2000</v>
      </c>
      <c r="D205" s="1">
        <f t="shared" ref="D205:D216" ca="true" si="30">IF(ISERROR(INDIRECT(CONCATENATE($B205,"!H122"))),"",INDIRECT(CONCATENATE($B205,"!H122")))</f>
        <v>37.089073050130807</v>
      </c>
      <c r="E205" s="91" t="str">
        <f t="shared" ref="E205:E216" ca="true" si="31">IF(ISERROR(INDIRECT(CONCATENATE($B205,"!H129"))),"",INDIRECT(CONCATENATE($B205,"!H129")))</f>
        <v>N/A</v>
      </c>
      <c r="F205" s="89"/>
      <c r="G205" s="89"/>
      <c r="H205" s="90">
        <f t="shared" ref="H205:H216" ca="true" si="32">IF(ISERROR(INDIRECT(CONCATENATE($B205,"!H127"))),"",INDIRECT(CONCATENATE($B205,"!H127")))</f>
        <v>40.741638550334244</v>
      </c>
      <c r="I205" s="1">
        <f t="shared" ref="I205:I216" ca="true" si="33">IF(ISERROR(INDIRECT(CONCATENATE($B205,"!I122"))),"",INDIRECT(CONCATENATE($B205,"!I122")))</f>
        <v>74.818559702258057</v>
      </c>
      <c r="J205" s="91" t="str">
        <f t="shared" ref="J205:J216" ca="true" si="34">IF(ISERROR(INDIRECT(CONCATENATE($B205,"!I129"))),"",INDIRECT(CONCATENATE($B205,"!I129")))</f>
        <v>N/A</v>
      </c>
      <c r="K205" s="89"/>
      <c r="L205" s="89"/>
      <c r="M205" s="90">
        <f t="shared" ref="M205:M216" ca="true" si="35">IF(ISERROR(INDIRECT(CONCATENATE($B205,"!I127"))),"",INDIRECT(CONCATENATE($B205,"!I127")))</f>
        <v>14.700234590236802</v>
      </c>
      <c r="N205" s="1">
        <f t="shared" ref="N205:N216" ca="true" si="36">IF(ISERROR(INDIRECT(CONCATENATE($B205,"!J122"))),"",INDIRECT(CONCATENATE($B205,"!J122")))</f>
        <v>97.958527709381087</v>
      </c>
      <c r="O205" s="91" t="str">
        <f t="shared" ref="O205:O216" ca="true" si="37">IF(ISERROR(INDIRECT(CONCATENATE($B205,"!J129"))),"",INDIRECT(CONCATENATE($B205,"!J129")))</f>
        <v>N/A</v>
      </c>
      <c r="P205" s="89"/>
      <c r="Q205" s="89"/>
      <c r="R205" s="90">
        <f t="shared" ref="R205:R216" ca="true" si="38">IF(ISERROR(INDIRECT(CONCATENATE($B205,"!J127"))),"",INDIRECT(CONCATENATE($B205,"!J127")))</f>
        <v>0.7752369001346372</v>
      </c>
      <c r="S205" s="1">
        <f t="shared" ref="S205:S216" ca="true" si="39">IF(ISERROR(INDIRECT(CONCATENATE($B205,"!K122"))),"",INDIRECT(CONCATENATE($B205,"!K122")))</f>
        <v>99.679698377023826</v>
      </c>
      <c r="T205" s="91" t="str">
        <f t="shared" ref="T205:T216" ca="true" si="40">IF(ISERROR(INDIRECT(CONCATENATE($B205,"!K129"))),"",INDIRECT(CONCATENATE($B205,"!K129")))</f>
        <v>N/A</v>
      </c>
      <c r="U205" s="89"/>
      <c r="V205" s="89"/>
      <c r="W205" s="90">
        <f t="shared" ref="W205:W216" ca="true" si="41">IF(ISERROR(INDIRECT(CONCATENATE($B205,"!K127"))),"",INDIRECT(CONCATENATE($B205,"!K127")))</f>
        <v>0</v>
      </c>
      <c r="X205" s="1">
        <f t="shared" ref="X205:X216" ca="true" si="42">IF(ISERROR(INDIRECT(CONCATENATE($B205,"!L122"))),"",INDIRECT(CONCATENATE($B205,"!L122")))</f>
        <v>99.999999999999957</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58" t="s">
        <v>174</v>
      </c>
      <c r="C206" s="459">
        <v>2007</v>
      </c>
      <c r="D206" s="2">
        <f t="shared" ca="true" si="30"/>
        <v>30.535028675154567</v>
      </c>
      <c r="E206" s="91">
        <f t="shared" ca="true" si="31"/>
        <v>44.810921432269211</v>
      </c>
      <c r="F206" s="89"/>
      <c r="G206" s="89"/>
      <c r="H206" s="92">
        <f t="shared" ca="true" si="32"/>
        <v>61.148304853920024</v>
      </c>
      <c r="I206" s="2">
        <f t="shared" ca="true" si="33"/>
        <v>78.997845077492386</v>
      </c>
      <c r="J206" s="91">
        <f t="shared" ca="true" si="34"/>
        <v>57.176032833127309</v>
      </c>
      <c r="K206" s="89"/>
      <c r="L206" s="89"/>
      <c r="M206" s="92">
        <f t="shared" ca="true" si="35"/>
        <v>14.879742034205012</v>
      </c>
      <c r="N206" s="2">
        <f t="shared" ca="true" si="36"/>
        <v>93.391776387673474</v>
      </c>
      <c r="O206" s="91">
        <f t="shared" ca="true" si="37"/>
        <v>76.270692260029392</v>
      </c>
      <c r="P206" s="89"/>
      <c r="Q206" s="89"/>
      <c r="R206" s="92">
        <f t="shared" ca="true" si="38"/>
        <v>1.5050586092073188</v>
      </c>
      <c r="S206" s="2">
        <f t="shared" ca="true" si="39"/>
        <v>99.21615733388704</v>
      </c>
      <c r="T206" s="91">
        <f t="shared" ca="true" si="40"/>
        <v>86.708647246434708</v>
      </c>
      <c r="U206" s="89"/>
      <c r="V206" s="89"/>
      <c r="W206" s="92">
        <f t="shared" ca="true" si="41"/>
        <v>0.17636952840805936</v>
      </c>
      <c r="X206" s="2">
        <f t="shared" ca="true" si="42"/>
        <v>98.975400074503611</v>
      </c>
      <c r="Y206" s="91">
        <f t="shared" ca="true" si="43"/>
        <v>94.627990224947624</v>
      </c>
      <c r="Z206" s="89"/>
      <c r="AA206" s="89"/>
      <c r="AB206" s="92">
        <f t="shared" ca="true" si="44"/>
        <v>0</v>
      </c>
    </row>
    <row r="207" x14ac:dyDescent="0.2">
      <c r="A207" s="87"/>
      <c r="B207" s="458" t="s">
        <v>319</v>
      </c>
      <c r="C207" s="459">
        <v>2013</v>
      </c>
      <c r="D207" s="2">
        <f t="shared" ca="true" si="30"/>
        <v>29.244121236493825</v>
      </c>
      <c r="E207" s="91">
        <f t="shared" ca="true" si="31"/>
        <v>34.830464312883016</v>
      </c>
      <c r="F207" s="89"/>
      <c r="G207" s="89"/>
      <c r="H207" s="92">
        <f t="shared" ca="true" si="32"/>
        <v>59.193986509108342</v>
      </c>
      <c r="I207" s="2">
        <f t="shared" ca="true" si="33"/>
        <v>55.256916401658216</v>
      </c>
      <c r="J207" s="91">
        <f t="shared" ca="true" si="34"/>
        <v>46.434345694455892</v>
      </c>
      <c r="K207" s="89"/>
      <c r="L207" s="89"/>
      <c r="M207" s="92">
        <f t="shared" ca="true" si="35"/>
        <v>33.563421500700024</v>
      </c>
      <c r="N207" s="2">
        <f t="shared" ca="true" si="36"/>
        <v>89.287385704992488</v>
      </c>
      <c r="O207" s="91">
        <f t="shared" ca="true" si="37"/>
        <v>64.039305743690889</v>
      </c>
      <c r="P207" s="89"/>
      <c r="Q207" s="89"/>
      <c r="R207" s="92">
        <f t="shared" ca="true" si="38"/>
        <v>6.5695954500485128</v>
      </c>
      <c r="S207" s="2">
        <f t="shared" ca="true" si="39"/>
        <v>96.539999715605759</v>
      </c>
      <c r="T207" s="91">
        <f t="shared" ca="true" si="40"/>
        <v>85.086833071142991</v>
      </c>
      <c r="U207" s="89"/>
      <c r="V207" s="89"/>
      <c r="W207" s="92">
        <f t="shared" ca="true" si="41"/>
        <v>0.13521595614097412</v>
      </c>
      <c r="X207" s="2">
        <f t="shared" ca="true" si="42"/>
        <v>98.739574525156286</v>
      </c>
      <c r="Y207" s="91">
        <f t="shared" ca="true" si="43"/>
        <v>93.674261251569362</v>
      </c>
      <c r="Z207" s="89"/>
      <c r="AA207" s="89"/>
      <c r="AB207" s="92">
        <f t="shared" ca="true" si="44"/>
        <v>0.11739708436501678</v>
      </c>
      <c r="AD207" s="93"/>
    </row>
    <row r="208" x14ac:dyDescent="0.2">
      <c r="A208" s="87"/>
      <c r="B208" s="458"/>
      <c r="C208" s="459"/>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58"/>
      <c r="C209" s="459"/>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58"/>
      <c r="C210" s="459"/>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58"/>
      <c r="C211" s="459"/>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58"/>
      <c r="C212" s="459"/>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58"/>
      <c r="C213" s="459"/>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58"/>
      <c r="C214" s="459"/>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58"/>
      <c r="C215" s="459"/>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60"/>
      <c r="C216" s="461"/>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969" t="str">
        <f>CONCATENATE("Urban use of sanitation facilities, ",C199,"–",C200)</f>
        <v>Urban use of sanitation facilities, 2000–2019</v>
      </c>
      <c r="C218" s="1970"/>
      <c r="D218" s="1970"/>
      <c r="E218" s="1970"/>
      <c r="F218" s="1970"/>
      <c r="G218" s="1970"/>
      <c r="H218" s="1970"/>
      <c r="I218" s="1970"/>
      <c r="J218" s="1970"/>
      <c r="K218" s="1970"/>
      <c r="L218" s="1970"/>
      <c r="N218" s="98"/>
      <c r="O218" s="98"/>
      <c r="P218" s="98"/>
      <c r="Q218" s="98"/>
      <c r="R218" s="98"/>
      <c r="S218" s="1993" t="s">
        <v>11</v>
      </c>
      <c r="T218" s="1994"/>
      <c r="U218" s="1994"/>
      <c r="V218" s="1994"/>
      <c r="W218" s="199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991" t="s">
        <v>7</v>
      </c>
      <c r="B297" s="1991"/>
      <c r="C297" s="1991"/>
      <c r="D297" s="1988" t="s">
        <v>0</v>
      </c>
      <c r="E297" s="1989"/>
      <c r="F297" s="1989"/>
      <c r="G297" s="1989"/>
      <c r="H297" s="1990"/>
      <c r="I297" s="1988" t="s">
        <v>1</v>
      </c>
      <c r="J297" s="1989"/>
      <c r="K297" s="1989"/>
      <c r="L297" s="1989"/>
      <c r="M297" s="1990"/>
      <c r="N297" s="1988" t="s">
        <v>2</v>
      </c>
      <c r="O297" s="1989"/>
      <c r="P297" s="1989"/>
      <c r="Q297" s="1989"/>
      <c r="R297" s="1990"/>
      <c r="S297" s="1988" t="s">
        <v>3</v>
      </c>
      <c r="T297" s="1989"/>
      <c r="U297" s="1989"/>
      <c r="V297" s="1989"/>
      <c r="W297" s="1990"/>
      <c r="X297" s="1988" t="s">
        <v>4</v>
      </c>
      <c r="Y297" s="1989"/>
      <c r="Z297" s="1989"/>
      <c r="AA297" s="1989"/>
      <c r="AB297" s="1990"/>
    </row>
    <row r="298" s="44" customFormat="true" ht="22.5" customHeight="true" x14ac:dyDescent="0.2">
      <c r="A298" s="1992"/>
      <c r="B298" s="1992"/>
      <c r="C298" s="1992"/>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996" t="s">
        <v>10</v>
      </c>
      <c r="B299" s="1997"/>
      <c r="C299" s="209">
        <v>2000</v>
      </c>
      <c r="D299" s="56">
        <f ca="true">IF((D301+H301)&gt;100,D301*100/(D301+H301),D301)</f>
        <v>0.91066370100548966</v>
      </c>
      <c r="E299" s="105">
        <f ca="true">D299*AVERAGEIF(E305:E316,"&gt;0")/100</f>
        <v>0.57889190412646452</v>
      </c>
      <c r="F299" s="58">
        <f ca="true">D299*(100-AVERAGEIF(E305:E316,"&gt;0"))/100</f>
        <v>0.33177179687902514</v>
      </c>
      <c r="G299" s="59">
        <f ca="true">100-(E299+F299+H299)</f>
        <v>1.9087996597937718</v>
      </c>
      <c r="H299" s="60">
        <f ca="true">IF((D301+H301)&gt;100,H301*100/(D301+H301),H301)</f>
        <v>97.180536639200739</v>
      </c>
      <c r="I299" s="56">
        <f ca="true">IF((I301+M301)&gt;100,I301*100/(I301+M301),I301)</f>
        <v>2.4824919134796346</v>
      </c>
      <c r="J299" s="105">
        <f ca="true">I299*AVERAGEIF(J305:J316,"&gt;0")/100</f>
        <v>2.0964268170931613</v>
      </c>
      <c r="K299" s="61">
        <f ca="true">I299*(100-AVERAGEIF(J305:J316,"&gt;0"))/100</f>
        <v>0.38606509638647346</v>
      </c>
      <c r="L299" s="62">
        <f ca="true">100-(J299+K299+M299)</f>
        <v>2.8914796780138659</v>
      </c>
      <c r="M299" s="63">
        <f ca="true">IF((I301+M301)&gt;100,M301*100/(I301+M301),M301)</f>
        <v>94.6260284085065</v>
      </c>
      <c r="N299" s="56">
        <f ca="true">IF((N301+R301)&gt;100,N301*100/(N301+R301),N301)</f>
        <v>5.9539364923080029</v>
      </c>
      <c r="O299" s="105">
        <f ca="true">N299*AVERAGEIF(O305:O316,"&gt;0")/100</f>
        <v>4.7937970346541556</v>
      </c>
      <c r="P299" s="61">
        <f ca="true">N299*(100-AVERAGEIF(O305:O316,"&gt;0"))/100</f>
        <v>1.1601394576538473</v>
      </c>
      <c r="Q299" s="62">
        <f ca="true">100-(O299+P299+R299)</f>
        <v>6.3506841909065628</v>
      </c>
      <c r="R299" s="63">
        <f ca="true">IF((N301+R301)&gt;100,R301*100/(N301+R301),R301)</f>
        <v>87.695379316785434</v>
      </c>
      <c r="S299" s="56">
        <f ca="true">IF((S301+W301)&gt;100,S301*100/(S301+W301),S301)</f>
        <v>11.123973443835212</v>
      </c>
      <c r="T299" s="105">
        <f ca="true">S299*AVERAGEIF(T305:T316,"&gt;0")/100</f>
        <v>9.2695883925089042</v>
      </c>
      <c r="U299" s="61">
        <f ca="true">S299*(100-AVERAGEIF(T305:T316,"&gt;0"))/100</f>
        <v>1.8543850513263083</v>
      </c>
      <c r="V299" s="62">
        <f ca="true">100-(T299+U299+W299)</f>
        <v>8.2416451343760855</v>
      </c>
      <c r="W299" s="63">
        <f ca="true">IF((S301+W301)&gt;100,W301*100/(S301+W301),W301)</f>
        <v>80.634381421788703</v>
      </c>
      <c r="X299" s="56">
        <f ca="true">IF((X301+AB301)&gt;100,X301*100/(X301+AB301),X301)</f>
        <v>48.911029348818147</v>
      </c>
      <c r="Y299" s="105">
        <f ca="true">X299*AVERAGEIF(Y305:Y316,"&gt;0")/100</f>
        <v>41.973409236415279</v>
      </c>
      <c r="Z299" s="61">
        <f ca="true">X299*(100-AVERAGEIF(Y305:Y316,"&gt;0"))/100</f>
        <v>6.9376201124028674</v>
      </c>
      <c r="AA299" s="62">
        <f ca="true">100-(Y299+Z299+AB299)</f>
        <v>12.461019253719769</v>
      </c>
      <c r="AB299" s="63">
        <f ca="true">IF((X301+AB301)&gt;100,AB301*100/(X301+AB301),AB301)</f>
        <v>38.627951397462084</v>
      </c>
    </row>
    <row r="300" s="64" customFormat="true" ht="15" customHeight="true" x14ac:dyDescent="0.2">
      <c r="A300" s="1998"/>
      <c r="B300" s="1999"/>
      <c r="C300" s="210">
        <v>2019</v>
      </c>
      <c r="D300" s="65">
        <f ca="true">IF((D302+H302)&gt;100,D302*100/(D302+H302),D302)</f>
        <v>3.3299958216879872</v>
      </c>
      <c r="E300" s="106">
        <f ca="true">D300*AVERAGEIF(E305:E316,"&gt;0")/100</f>
        <v>2.1168161417015887</v>
      </c>
      <c r="F300" s="67">
        <f ca="true">D300*(100-AVERAGEIF(E305:E316,"&gt;0"))/100</f>
        <v>1.2131796799863988</v>
      </c>
      <c r="G300" s="68">
        <f ca="true">100-(E300+F300+H300)</f>
        <v>1.3549505801470332</v>
      </c>
      <c r="H300" s="69">
        <f ca="true">IF((D302+H302)&gt;100,H302*100/(D302+H302),H302)</f>
        <v>95.31505359816498</v>
      </c>
      <c r="I300" s="65">
        <f ca="true">IF((I302+M302)&gt;100,I302*100/(I302+M302),I302)</f>
        <v>6.7593764174089301</v>
      </c>
      <c r="J300" s="106">
        <f ca="true">I300*AVERAGEIF(J305:J316,"&gt;0")/100</f>
        <v>5.7081909960466941</v>
      </c>
      <c r="K300" s="67">
        <f ca="true">I300*(100-AVERAGEIF(J305:J316,"&gt;0"))/100</f>
        <v>1.0511854213622365</v>
      </c>
      <c r="L300" s="68">
        <f ca="true">100-(J300+K300+M300)</f>
        <v>0.66529733223990206</v>
      </c>
      <c r="M300" s="69">
        <f ca="true">IF((I302+M302)&gt;100,M302*100/(I302+M302),M302)</f>
        <v>92.575326250351168</v>
      </c>
      <c r="N300" s="65">
        <f ca="true">IF((N302+R302)&gt;100,N302*100/(N302+R302),N302)</f>
        <v>10.336277863795544</v>
      </c>
      <c r="O300" s="106">
        <f ca="true">N300*AVERAGEIF(O305:O316,"&gt;0")/100</f>
        <v>8.3222281992491904</v>
      </c>
      <c r="P300" s="67">
        <f ca="true">N300*(100-AVERAGEIF(O305:O316,"&gt;0"))/100</f>
        <v>2.0140496645463544</v>
      </c>
      <c r="Q300" s="68">
        <f ca="true">100-(O300+P300+R300)</f>
        <v>1.921476993499212</v>
      </c>
      <c r="R300" s="69">
        <f ca="true">IF((N302+R302)&gt;100,R302*100/(N302+R302),R302)</f>
        <v>87.742245142705244</v>
      </c>
      <c r="S300" s="65">
        <f ca="true">IF((S302+W302)&gt;100,S302*100/(S302+W302),S302)</f>
        <v>23.708658149271059</v>
      </c>
      <c r="T300" s="106">
        <f ca="true">S300*AVERAGEIF(T305:T316,"&gt;0")/100</f>
        <v>19.756385026632596</v>
      </c>
      <c r="U300" s="67">
        <f ca="true">S300*(100-AVERAGEIF(T305:T316,"&gt;0"))/100</f>
        <v>3.9522731226384615</v>
      </c>
      <c r="V300" s="68">
        <f ca="true">100-(T300+U300+W300)</f>
        <v>4.165455989147631</v>
      </c>
      <c r="W300" s="69">
        <f ca="true">IF((S302+W302)&gt;100,W302*100/(S302+W302),W302)</f>
        <v>72.12588586158131</v>
      </c>
      <c r="X300" s="65">
        <f ca="true">IF((X302+AB302)&gt;100,X302*100/(X302+AB302),X302)</f>
        <v>59.955717375294171</v>
      </c>
      <c r="Y300" s="106">
        <f ca="true">X300*AVERAGEIF(Y305:Y316,"&gt;0")/100</f>
        <v>51.451500713854522</v>
      </c>
      <c r="Z300" s="67">
        <f ca="true">X300*(100-AVERAGEIF(Y305:Y316,"&gt;0"))/100</f>
        <v>8.5042166614396475</v>
      </c>
      <c r="AA300" s="68">
        <f ca="true">100-(Y300+Z300+AB300)</f>
        <v>6.2171287945785707</v>
      </c>
      <c r="AB300" s="69">
        <f ca="true">IF((X302+AB302)&gt;100,AB302*100/(X302+AB302),AB302)</f>
        <v>33.827153830127259</v>
      </c>
    </row>
    <row r="301" hidden="true" x14ac:dyDescent="0.2">
      <c r="A301" s="2000" t="s">
        <v>12</v>
      </c>
      <c r="B301" s="2001"/>
      <c r="C301" s="70">
        <f>MinRegYear(C299,C305:C316)</f>
        <v>2000</v>
      </c>
      <c r="D301" s="71">
        <f ca="true">IF(MAX(C305:C316)-MIN(C305:C316)&lt;5,AVERAGEIF(C305:C316,"&gt;0",D305:D316),
IF(FORECAST($C301,D$305:D$316,$C$305:$C$316)&lt;0,0,
IF(FORECAST($C301,D$305:D$316,$C$305:$C$316)&gt;100,100,
FORECAST($C301,D$305:D$316,$C$305:$C$316))))</f>
        <v>0.91066370100548966</v>
      </c>
      <c r="E301" s="72"/>
      <c r="F301" s="73"/>
      <c r="G301" s="73"/>
      <c r="H301" s="74">
        <f ca="true">IF(MAX(C305:C316)-MIN(C305:C316)&lt;5,AVERAGEIF(C305:C316,"&gt;0",H305:H316),
IF(FORECAST($C301,H$305:H$316,$C$305:$C$316)&lt;0,0,
IF(FORECAST($C301,H$305:H$316,$C$305:$C$316)&gt;100,100,
FORECAST($C301,H$305:H$316,$C$305:$C$316))))</f>
        <v>97.180536639200739</v>
      </c>
      <c r="I301" s="71">
        <f ca="true">IF(MAX(C305:C316)-MIN(C305:C316)&lt;5,AVERAGEIF(C305:C316,"&gt;0",I305:I316),
IF(FORECAST($C301,I$305:I$316,$C$305:$C$316)&lt;0,0,
IF(FORECAST($C301,I$305:I$316,$C$305:$C$316)&gt;100,100,
FORECAST($C301,I$305:I$316,$C$305:$C$316))))</f>
        <v>2.4824919134796346</v>
      </c>
      <c r="J301" s="72"/>
      <c r="K301" s="73"/>
      <c r="L301" s="73"/>
      <c r="M301" s="74">
        <f ca="true">IF(MAX(C305:C316)-MIN(C305:C316)&lt;5,AVERAGEIF(C305:C316,"&gt;0",M305:M316),
IF(FORECAST($C301,M$305:M$316,$C$305:$C$316)&lt;0,0,
IF(FORECAST($C301,M$305:M$316,$C$305:$C$316)&gt;100,100,
FORECAST($C301,M$305:M$316,$C$305:$C$316))))</f>
        <v>94.6260284085065</v>
      </c>
      <c r="N301" s="71">
        <f ca="true">IF(MAX(C305:C316)-MIN(C305:C316)&lt;5,AVERAGEIF(C305:C316,"&gt;0",N305:N316),
IF(FORECAST($C301,N$305:N$316,$C$305:$C$316)&lt;0,0,
IF(FORECAST($C301,N$305:N$316,$C$305:$C$316)&gt;100,100,
FORECAST($C301,N$305:N$316,$C$305:$C$316))))</f>
        <v>5.9539364923080029</v>
      </c>
      <c r="O301" s="72"/>
      <c r="P301" s="73"/>
      <c r="Q301" s="73"/>
      <c r="R301" s="74">
        <f ca="true">IF(MAX(C305:C316)-MIN(C305:C316)&lt;5,AVERAGEIF(C305:C316,"&gt;0",R305:R316),
IF(FORECAST($C301,R$305:R$316,$C$305:$C$316)&lt;0,0,
IF(FORECAST($C301,R$305:R$316,$C$305:$C$316)&gt;100,100,
FORECAST($C301,R$305:R$316,$C$305:$C$316))))</f>
        <v>87.695379316785434</v>
      </c>
      <c r="S301" s="71">
        <f ca="true">IF(MAX(C305:C316)-MIN(C305:C316)&lt;5,AVERAGEIF(C305:C316,"&gt;0",S305:S316),
IF(FORECAST($C301,S$305:S$316,$C$305:$C$316)&lt;0,0,
IF(FORECAST($C301,S$305:S$316,$C$305:$C$316)&gt;100,100,
FORECAST($C301,S$305:S$316,$C$305:$C$316))))</f>
        <v>11.123973443835212</v>
      </c>
      <c r="T301" s="72"/>
      <c r="U301" s="73"/>
      <c r="V301" s="73"/>
      <c r="W301" s="74">
        <f ca="true">IF(MAX(C305:C316)-MIN(C305:C316)&lt;5,AVERAGEIF(C305:C316,"&gt;0",W305:W316),
IF(FORECAST($C301,W$305:W$316,$C$305:$C$316)&lt;0,0,
IF(FORECAST($C301,W$305:W$316,$C$305:$C$316)&gt;100,100,
FORECAST($C301,W$305:W$316,$C$305:$C$316))))</f>
        <v>80.634381421788703</v>
      </c>
      <c r="X301" s="71">
        <f ca="true">IF(MAX(C305:C316)-MIN(C305:C316)&lt;5,AVERAGEIF(C305:C316,"&gt;0",X305:X316),
IF(FORECAST($C301,X$305:X$316,$C$305:$C$316)&lt;0,0,
IF(FORECAST($C301,X$305:X$316,$C$305:$C$316)&gt;100,100,
FORECAST($C301,X$305:X$316,$C$305:$C$316))))</f>
        <v>48.911029348818147</v>
      </c>
      <c r="Y301" s="72"/>
      <c r="Z301" s="73"/>
      <c r="AA301" s="73"/>
      <c r="AB301" s="74">
        <f ca="true">IF(MAX(C305:C316)-MIN(C305:C316)&lt;5,AVERAGEIF(C305:C316,"&gt;0",AB305:AB316),
IF(FORECAST($C301,AB$305:AB$316,$C$305:$C$316)&lt;0,0,
IF(FORECAST($C301,AB$305:AB$316,$C$305:$C$316)&gt;100,100,
FORECAST($C301,AB$305:AB$316,$C$305:$C$316))))</f>
        <v>38.627951397462084</v>
      </c>
    </row>
    <row r="302" hidden="true" x14ac:dyDescent="0.2">
      <c r="A302" s="2002"/>
      <c r="B302" s="2003"/>
      <c r="C302" s="49">
        <f>MaxRegYear(C300,C305:C316)</f>
        <v>2015</v>
      </c>
      <c r="D302" s="75">
        <f ca="true">IF(MAX(C305:C316)-MIN(C305:C316)&lt;5,AVERAGEIF(C305:C316,"&gt;0",D305:D316),
IF(FORECAST($C302,D$305:D$316,$C$305:$C$316)&lt;0,0,
IF(FORECAST($C302,D$305:D$316,$C$305:$C$316)&gt;100,100,
FORECAST($C302,D$305:D$316,$C$305:$C$316))))</f>
        <v>3.3299958216879872</v>
      </c>
      <c r="E302" s="76"/>
      <c r="F302" s="77"/>
      <c r="G302" s="77"/>
      <c r="H302" s="78">
        <f ca="true">IF(MAX(C305:C316)-MIN(C305:C316)&lt;5,AVERAGEIF(C305:C316,"&gt;0",H305:H316),
IF(FORECAST($C302,H$305:H$316,$C$305:$C$316)&lt;0,0,
IF(FORECAST($C302,H$305:H$316,$C$305:$C$316)&gt;100,100,
FORECAST($C302,H$305:H$316,$C$305:$C$316))))</f>
        <v>95.31505359816498</v>
      </c>
      <c r="I302" s="75">
        <f ca="true">IF(MAX(C305:C316)-MIN(C305:C316)&lt;5,AVERAGEIF(C305:C316,"&gt;0",I305:I316),
IF(FORECAST($C302,I$305:I$316,$C$305:$C$316)&lt;0,0,
IF(FORECAST($C302,I$305:I$316,$C$305:$C$316)&gt;100,100,
FORECAST($C302,I$305:I$316,$C$305:$C$316))))</f>
        <v>6.7593764174089301</v>
      </c>
      <c r="J302" s="76"/>
      <c r="K302" s="77"/>
      <c r="L302" s="77"/>
      <c r="M302" s="78">
        <f ca="true">IF(MAX(C305:C316)-MIN(C305:C316)&lt;5,AVERAGEIF(C305:C316,"&gt;0",M305:M316),
IF(FORECAST($C302,M$305:M$316,$C$305:$C$316)&lt;0,0,
IF(FORECAST($C302,M$305:M$316,$C$305:$C$316)&gt;100,100,
FORECAST($C302,M$305:M$316,$C$305:$C$316))))</f>
        <v>92.575326250351168</v>
      </c>
      <c r="N302" s="75">
        <f ca="true">IF(MAX(C305:C316)-MIN(C305:C316)&lt;5,AVERAGEIF(C305:C316,"&gt;0",N305:N316),
IF(FORECAST($C302,N$305:N$316,$C$305:$C$316)&lt;0,0,
IF(FORECAST($C302,N$305:N$316,$C$305:$C$316)&gt;100,100,
FORECAST($C302,N$305:N$316,$C$305:$C$316))))</f>
        <v>10.336277863795544</v>
      </c>
      <c r="O302" s="76"/>
      <c r="P302" s="77"/>
      <c r="Q302" s="77"/>
      <c r="R302" s="78">
        <f ca="true">IF(MAX(C305:C316)-MIN(C305:C316)&lt;5,AVERAGEIF(C305:C316,"&gt;0",R305:R316),
IF(FORECAST($C302,R$305:R$316,$C$305:$C$316)&lt;0,0,
IF(FORECAST($C302,R$305:R$316,$C$305:$C$316)&gt;100,100,
FORECAST($C302,R$305:R$316,$C$305:$C$316))))</f>
        <v>87.742245142705244</v>
      </c>
      <c r="S302" s="75">
        <f ca="true">IF(MAX(C305:C316)-MIN(C305:C316)&lt;5,AVERAGEIF(C305:C316,"&gt;0",S305:S316),
IF(FORECAST($C302,S$305:S$316,$C$305:$C$316)&lt;0,0,
IF(FORECAST($C302,S$305:S$316,$C$305:$C$316)&gt;100,100,
FORECAST($C302,S$305:S$316,$C$305:$C$316))))</f>
        <v>23.708658149271059</v>
      </c>
      <c r="T302" s="76"/>
      <c r="U302" s="77"/>
      <c r="V302" s="77"/>
      <c r="W302" s="78">
        <f ca="true">IF(MAX(C305:C316)-MIN(C305:C316)&lt;5,AVERAGEIF(C305:C316,"&gt;0",W305:W316),
IF(FORECAST($C302,W$305:W$316,$C$305:$C$316)&lt;0,0,
IF(FORECAST($C302,W$305:W$316,$C$305:$C$316)&gt;100,100,
FORECAST($C302,W$305:W$316,$C$305:$C$316))))</f>
        <v>72.12588586158131</v>
      </c>
      <c r="X302" s="75">
        <f ca="true">IF(MAX(C305:C316)-MIN(C305:C316)&lt;5,AVERAGEIF(C305:C316,"&gt;0",X305:X316),
IF(FORECAST($C302,X$305:X$316,$C$305:$C$316)&lt;0,0,
IF(FORECAST($C302,X$305:X$316,$C$305:$C$316)&gt;100,100,
FORECAST($C302,X$305:X$316,$C$305:$C$316))))</f>
        <v>59.955717375294171</v>
      </c>
      <c r="Y302" s="76"/>
      <c r="Z302" s="77"/>
      <c r="AA302" s="77"/>
      <c r="AB302" s="78">
        <f ca="true">IF(MAX(C305:C316)-MIN(C305:C316)&lt;5,AVERAGEIF(C305:C316,"&gt;0",AB305:AB316),
IF(FORECAST($C302,AB$305:AB$316,$C$305:$C$316)&lt;0,0,
IF(FORECAST($C302,AB$305:AB$316,$C$305:$C$316)&gt;100,100,
FORECAST($C302,AB$305:AB$316,$C$305:$C$316))))</f>
        <v>33.827153830127259</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56" t="s">
        <v>183</v>
      </c>
      <c r="C305" s="457">
        <v>2000</v>
      </c>
      <c r="D305" s="1">
        <f t="shared" ref="D305:D316" ca="true" si="45">IF(ISERROR(INDIRECT(CONCATENATE($B305,"!M122"))),"",INDIRECT(CONCATENATE($B305,"!M122")))</f>
        <v>0.86851576666867558</v>
      </c>
      <c r="E305" s="91" t="str">
        <f t="shared" ref="E305:E316" ca="true" si="46">IF(ISERROR(INDIRECT(CONCATENATE($B305,"!M129"))),"",INDIRECT(CONCATENATE($B305,"!M129")))</f>
        <v>N/A</v>
      </c>
      <c r="F305" s="89"/>
      <c r="G305" s="89"/>
      <c r="H305" s="90">
        <f t="shared" ref="H305:H316" ca="true" si="47">IF(ISERROR(INDIRECT(CONCATENATE($B305,"!M127"))),"",INDIRECT(CONCATENATE($B305,"!M127")))</f>
        <v>97.488399576489826</v>
      </c>
      <c r="I305" s="1">
        <f t="shared" ref="I305:I316" ca="true" si="48">IF(ISERROR(INDIRECT(CONCATENATE($B305,"!N122"))),"",INDIRECT(CONCATENATE($B305,"!N122")))</f>
        <v>2.7772083239112528</v>
      </c>
      <c r="J305" s="88" t="str">
        <f t="shared" ref="J305:J316" ca="true" si="49">IF(ISERROR(INDIRECT(CONCATENATE($B305,"!N129"))),"",INDIRECT(CONCATENATE($B305,"!N129")))</f>
        <v>N/A</v>
      </c>
      <c r="K305" s="89"/>
      <c r="L305" s="89"/>
      <c r="M305" s="90">
        <f t="shared" ref="M305:M316" ca="true" si="50">IF(ISERROR(INDIRECT(CONCATENATE($B305,"!N127"))),"",INDIRECT(CONCATENATE($B305,"!N127")))</f>
        <v>94.161335852169074</v>
      </c>
      <c r="N305" s="1">
        <f t="shared" ref="N305:N316" ca="true" si="51">IF(ISERROR(INDIRECT(CONCATENATE($B305,"!O122"))),"",INDIRECT(CONCATENATE($B305,"!O122")))</f>
        <v>6.1100095985699383</v>
      </c>
      <c r="O305" s="88" t="str">
        <f t="shared" ref="O305:O316" ca="true" si="52">IF(ISERROR(INDIRECT(CONCATENATE($B305,"!O129"))),"",INDIRECT(CONCATENATE($B305,"!O129")))</f>
        <v>N/A</v>
      </c>
      <c r="P305" s="89"/>
      <c r="Q305" s="89"/>
      <c r="R305" s="90">
        <f t="shared" ref="R305:R316" ca="true" si="53">IF(ISERROR(INDIRECT(CONCATENATE($B305,"!O127"))),"",INDIRECT(CONCATENATE($B305,"!O127")))</f>
        <v>87.493219284306974</v>
      </c>
      <c r="S305" s="1">
        <f t="shared" ref="S305:S316" ca="true" si="54">IF(ISERROR(INDIRECT(CONCATENATE($B305,"!P122"))),"",INDIRECT(CONCATENATE($B305,"!P122")))</f>
        <v>12.579275160900888</v>
      </c>
      <c r="T305" s="88" t="str">
        <f t="shared" ref="T305:T316" ca="true" si="55">IF(ISERROR(INDIRECT(CONCATENATE($B305,"!P129"))),"",INDIRECT(CONCATENATE($B305,"!P129")))</f>
        <v>N/A</v>
      </c>
      <c r="U305" s="89"/>
      <c r="V305" s="89"/>
      <c r="W305" s="90">
        <f t="shared" ref="W305:W316" ca="true" si="56">IF(ISERROR(INDIRECT(CONCATENATE($B305,"!P127"))),"",INDIRECT(CONCATENATE($B305,"!P127")))</f>
        <v>78.952370382770383</v>
      </c>
      <c r="X305" s="1">
        <f t="shared" ref="X305:X316" ca="true" si="57">IF(ISERROR(INDIRECT(CONCATENATE($B305,"!Q122"))),"",INDIRECT(CONCATENATE($B305,"!Q122")))</f>
        <v>49.602922414717767</v>
      </c>
      <c r="Y305" s="88" t="str">
        <f t="shared" ref="Y305:Y316" ca="true" si="58">IF(ISERROR(INDIRECT(CONCATENATE($B305,"!Q129"))),"",INDIRECT(CONCATENATE($B305,"!Q129")))</f>
        <v>N/A</v>
      </c>
      <c r="Z305" s="89"/>
      <c r="AA305" s="89"/>
      <c r="AB305" s="90">
        <f t="shared" ref="AB305:AB316" ca="true" si="59">IF(ISERROR(INDIRECT(CONCATENATE($B305,"!Q2127"))),"",INDIRECT(CONCATENATE($B305,"!Q127")))</f>
        <v>37.942636200611183</v>
      </c>
    </row>
    <row r="306" x14ac:dyDescent="0.2">
      <c r="A306" s="87"/>
      <c r="B306" s="458" t="s">
        <v>174</v>
      </c>
      <c r="C306" s="459">
        <v>2007</v>
      </c>
      <c r="D306" s="2">
        <f t="shared" ca="true" si="45"/>
        <v>2.1310058817204092</v>
      </c>
      <c r="E306" s="91">
        <f t="shared" ca="true" si="46"/>
        <v>69.534349618032493</v>
      </c>
      <c r="F306" s="89"/>
      <c r="G306" s="89"/>
      <c r="H306" s="92">
        <f t="shared" ca="true" si="47"/>
        <v>95.642941522591016</v>
      </c>
      <c r="I306" s="2">
        <f t="shared" ca="true" si="48"/>
        <v>3.8398191260446723</v>
      </c>
      <c r="J306" s="91">
        <f t="shared" ca="true" si="49"/>
        <v>79.503954787501598</v>
      </c>
      <c r="K306" s="89"/>
      <c r="L306" s="89"/>
      <c r="M306" s="92">
        <f t="shared" ca="true" si="50"/>
        <v>94.675867940098442</v>
      </c>
      <c r="N306" s="2">
        <f t="shared" ca="true" si="51"/>
        <v>7.66087073543508</v>
      </c>
      <c r="O306" s="91">
        <f t="shared" ca="true" si="52"/>
        <v>87.158291989251879</v>
      </c>
      <c r="P306" s="89"/>
      <c r="Q306" s="89"/>
      <c r="R306" s="92">
        <f t="shared" ca="true" si="53"/>
        <v>88.155263439251328</v>
      </c>
      <c r="S306" s="2">
        <f t="shared" ca="true" si="54"/>
        <v>13.843672586063027</v>
      </c>
      <c r="T306" s="91">
        <f t="shared" ca="true" si="55"/>
        <v>81.398182874051685</v>
      </c>
      <c r="U306" s="89"/>
      <c r="V306" s="89"/>
      <c r="W306" s="92">
        <f t="shared" ca="true" si="56"/>
        <v>80.30810741156489</v>
      </c>
      <c r="X306" s="2">
        <f t="shared" ca="true" si="57"/>
        <v>52.566115451724727</v>
      </c>
      <c r="Y306" s="91">
        <f t="shared" ca="true" si="58"/>
        <v>86.660875309485803</v>
      </c>
      <c r="Z306" s="89"/>
      <c r="AA306" s="89"/>
      <c r="AB306" s="92">
        <f t="shared" ca="true" si="59"/>
        <v>37.872428792549201</v>
      </c>
    </row>
    <row r="307" x14ac:dyDescent="0.2">
      <c r="A307" s="87"/>
      <c r="B307" s="458" t="s">
        <v>319</v>
      </c>
      <c r="C307" s="459">
        <v>2013</v>
      </c>
      <c r="D307" s="2">
        <f t="shared" ca="true" si="45"/>
        <v>2.9582456155373449</v>
      </c>
      <c r="E307" s="91">
        <f t="shared" ca="true" si="46"/>
        <v>57.601914512687443</v>
      </c>
      <c r="F307" s="89"/>
      <c r="G307" s="89"/>
      <c r="H307" s="92">
        <f t="shared" ca="true" si="47"/>
        <v>95.922958097140366</v>
      </c>
      <c r="I307" s="2">
        <f t="shared" ca="true" si="48"/>
        <v>6.5329609623886151</v>
      </c>
      <c r="J307" s="91">
        <f t="shared" ca="true" si="49"/>
        <v>89.393015688801967</v>
      </c>
      <c r="K307" s="89"/>
      <c r="L307" s="89"/>
      <c r="M307" s="92">
        <f t="shared" ca="true" si="50"/>
        <v>92.306611889044916</v>
      </c>
      <c r="N307" s="2">
        <f t="shared" ca="true" si="51"/>
        <v>9.9340509715694001</v>
      </c>
      <c r="O307" s="91">
        <f t="shared" ca="true" si="52"/>
        <v>73.871206422340123</v>
      </c>
      <c r="P307" s="89"/>
      <c r="Q307" s="89"/>
      <c r="R307" s="92">
        <f t="shared" ca="true" si="53"/>
        <v>87.50014299469106</v>
      </c>
      <c r="S307" s="2">
        <f t="shared" ca="true" si="54"/>
        <v>23.728552191789696</v>
      </c>
      <c r="T307" s="91">
        <f t="shared" ca="true" si="55"/>
        <v>85.261481306394757</v>
      </c>
      <c r="U307" s="89"/>
      <c r="V307" s="89"/>
      <c r="W307" s="92">
        <f t="shared" ca="true" si="56"/>
        <v>71.298005724087588</v>
      </c>
      <c r="X307" s="2">
        <f t="shared" ca="true" si="57"/>
        <v>59.290300881980166</v>
      </c>
      <c r="Y307" s="91">
        <f t="shared" ca="true" si="58"/>
        <v>84.970798753532051</v>
      </c>
      <c r="Z307" s="89"/>
      <c r="AA307" s="89"/>
      <c r="AB307" s="92">
        <f t="shared" ca="true" si="59"/>
        <v>33.66772577611259</v>
      </c>
      <c r="AD307" s="93"/>
    </row>
    <row r="308" x14ac:dyDescent="0.2">
      <c r="A308" s="87"/>
      <c r="B308" s="458"/>
      <c r="C308" s="459"/>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58"/>
      <c r="C309" s="459"/>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58"/>
      <c r="C310" s="459"/>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58"/>
      <c r="C311" s="459"/>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58"/>
      <c r="C312" s="459"/>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58"/>
      <c r="C313" s="459"/>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58"/>
      <c r="C314" s="459"/>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58"/>
      <c r="C315" s="459"/>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60"/>
      <c r="C316" s="461"/>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969" t="str">
        <f>CONCATENATE("Rural use of sanitation facilities, ",C299,"–",C300)</f>
        <v>Rural use of sanitation facilities, 2000–2019</v>
      </c>
      <c r="C318" s="1970"/>
      <c r="D318" s="1970"/>
      <c r="E318" s="1970"/>
      <c r="F318" s="1970"/>
      <c r="G318" s="1970"/>
      <c r="H318" s="1970"/>
      <c r="I318" s="1970"/>
      <c r="J318" s="1970"/>
      <c r="K318" s="1970"/>
      <c r="L318" s="1970"/>
      <c r="N318" s="98"/>
      <c r="O318" s="98"/>
      <c r="P318" s="98"/>
      <c r="Q318" s="98"/>
      <c r="R318" s="98"/>
      <c r="S318" s="1993" t="s">
        <v>11</v>
      </c>
      <c r="T318" s="1994"/>
      <c r="U318" s="1994"/>
      <c r="V318" s="1994"/>
      <c r="W318" s="199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13" t="s">
        <v>132</v>
      </c>
      <c r="C4" s="2014"/>
      <c r="D4" s="2014"/>
      <c r="E4" s="2014"/>
      <c r="F4" s="2014"/>
      <c r="G4" s="2014"/>
      <c r="H4" s="2014"/>
      <c r="I4" s="2014"/>
      <c r="J4" s="2014"/>
      <c r="K4" s="2014"/>
      <c r="L4" s="2014"/>
      <c r="M4" s="2014"/>
      <c r="N4" s="2014"/>
      <c r="O4" s="2014"/>
      <c r="P4" s="2014"/>
      <c r="Q4" s="2014"/>
      <c r="R4" s="2014"/>
      <c r="S4" s="2014"/>
      <c r="T4" s="2014"/>
      <c r="U4" s="2014"/>
      <c r="V4" s="2014"/>
      <c r="W4" s="2014"/>
      <c r="X4" s="2014"/>
      <c r="Y4" s="2014"/>
    </row>
    <row r="5" ht="28.5" customHeight="true" x14ac:dyDescent="0.4">
      <c r="B5" s="2005" t="str">
        <f ca="true">IF(ISERROR(INDIRECT(CONCATENATE($E$32,"!A2"))),"",INDIRECT(CONCATENATE($E$32,"!A2")))</f>
        <v>Namibia</v>
      </c>
      <c r="C5" s="2015"/>
      <c r="D5" s="2015"/>
      <c r="E5" s="2015"/>
      <c r="F5" s="2015"/>
      <c r="G5" s="2015"/>
      <c r="H5" s="2015"/>
      <c r="I5" s="2015"/>
      <c r="J5" s="2015"/>
      <c r="K5" s="2014"/>
      <c r="L5" s="2014"/>
      <c r="M5" s="2014"/>
      <c r="N5" s="2014"/>
      <c r="O5" s="2014"/>
      <c r="P5" s="2014"/>
      <c r="Q5" s="2014"/>
      <c r="R5" s="2014"/>
      <c r="S5" s="2014"/>
      <c r="T5" s="2014"/>
      <c r="U5" s="2014"/>
      <c r="V5" s="2014"/>
      <c r="W5" s="2014"/>
      <c r="X5" s="2014"/>
      <c r="Y5" s="2014"/>
    </row>
    <row r="6" x14ac:dyDescent="0.2">
      <c r="F6" s="36"/>
      <c r="G6" s="36"/>
      <c r="J6" s="37"/>
      <c r="K6" s="37"/>
      <c r="L6" s="37"/>
      <c r="M6" s="37"/>
      <c r="N6" s="37"/>
      <c r="O6" s="37"/>
      <c r="P6" s="37"/>
    </row>
    <row r="7" s="38" customFormat="true" ht="16.5" customHeight="true" x14ac:dyDescent="0.25">
      <c r="B7" s="2011" t="str">
        <f ca="true">CONCATENATE("National ",IF(ISERROR(INDIRECT(CONCATENATE($E$32,"!A2"))),"",INDIRECT(CONCATENATE($E$32,"!A210"))))</f>
        <v>National Access to hygiene facilities </v>
      </c>
      <c r="C7" s="2012"/>
      <c r="D7" s="2012"/>
      <c r="E7" s="2012"/>
      <c r="F7" s="2012"/>
      <c r="G7" s="2012"/>
      <c r="H7" s="2012"/>
      <c r="K7" s="2029" t="str">
        <f ca="true">CONCATENATE("Urban ",IF(ISERROR(INDIRECT(CONCATENATE($E$32,"!A2"))),"",INDIRECT(CONCATENATE($E$32,"!A210"))))</f>
        <v>Urban Access to hygiene facilities </v>
      </c>
      <c r="L7" s="2030"/>
      <c r="M7" s="2030"/>
      <c r="N7" s="2030"/>
      <c r="O7" s="2030"/>
      <c r="P7" s="2030"/>
      <c r="S7" s="2029" t="str">
        <f ca="true">CONCATENATE("Rural ",IF(ISERROR(INDIRECT(CONCATENATE($E$32,"!A2"))),"",INDIRECT(CONCATENATE($E$32,"!A210"))))</f>
        <v>Rural Access to hygiene facilities </v>
      </c>
      <c r="T7" s="2030"/>
      <c r="U7" s="2030"/>
      <c r="V7" s="2030"/>
      <c r="W7" s="2030"/>
      <c r="X7" s="203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40" t="str">
        <f>INDEX(B88:B100,A88)</f>
        <v>DHS13</v>
      </c>
      <c r="F32" s="2041"/>
      <c r="G32" s="2020" t="str">
        <f ca="true">IF(ISERROR(INDIRECT(CONCATENATE($E$32,"!A2"))),"",INDIRECT(CONCATENATE($E$32,"!A2")))</f>
        <v>Namibia</v>
      </c>
      <c r="H32" s="2021"/>
      <c r="I32" s="2021"/>
      <c r="J32" s="2022"/>
      <c r="K32" s="2026" t="s">
        <v>0</v>
      </c>
      <c r="L32" s="2027"/>
      <c r="M32" s="2028"/>
      <c r="N32" s="2026" t="s">
        <v>1</v>
      </c>
      <c r="O32" s="2027"/>
      <c r="P32" s="2028"/>
      <c r="Q32" s="2026" t="s">
        <v>2</v>
      </c>
      <c r="R32" s="2027"/>
      <c r="S32" s="2028"/>
      <c r="T32" s="2026" t="s">
        <v>3</v>
      </c>
      <c r="U32" s="2027"/>
      <c r="V32" s="2028"/>
      <c r="W32" s="2026" t="s">
        <v>4</v>
      </c>
      <c r="X32" s="2027"/>
      <c r="Y32" s="2028"/>
    </row>
    <row r="33" s="44" customFormat="true" ht="22.5" customHeight="true" x14ac:dyDescent="0.2">
      <c r="E33" s="2042"/>
      <c r="F33" s="2043"/>
      <c r="G33" s="2023"/>
      <c r="H33" s="2024"/>
      <c r="I33" s="2024"/>
      <c r="J33" s="202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16" t="s">
        <v>21</v>
      </c>
      <c r="C34" s="2017"/>
      <c r="D34" s="2017"/>
      <c r="E34" s="107"/>
      <c r="F34" s="36"/>
      <c r="G34" s="1976" t="s">
        <v>5</v>
      </c>
      <c r="H34" s="1977"/>
      <c r="I34" s="1980"/>
      <c r="J34" s="2033" t="str">
        <f ca="true">IF(ISERROR(INDIRECT(CONCATENATE(#REF!,"!A2"))),"",INDIRECT(CONCATENATE(#REF!,"!A210")))</f>
        <v/>
      </c>
      <c r="K34" s="2031">
        <f ca="true">IF(ISERROR(INDIRECT(CONCATENATE($E$32,"!C222"))),"",INDIRECT(CONCATENATE($E$32,"!C222")))</f>
        <v>17.281098960388423</v>
      </c>
      <c r="L34" s="2037">
        <f ca="true">IF(ISERROR(INDIRECT(CONCATENATE($E$32,"!C223"))),"",INDIRECT(CONCATENATE($E$32,"!C223")))</f>
        <v>59.903171596955161</v>
      </c>
      <c r="M34" s="2035">
        <f ca="true">IF(ISERROR(INDIRECT(CONCATENATE($E$32,"!C224"))),"",INDIRECT(CONCATENATE($E$32,"!C224")))</f>
        <v>22.815729442656583</v>
      </c>
      <c r="N34" s="2031">
        <f ca="true">IF(ISERROR(INDIRECT(CONCATENATE($E$32,"!D222"))),"",INDIRECT(CONCATENATE($E$32,"!D222")))</f>
        <v>27.09379487665257</v>
      </c>
      <c r="O34" s="2037">
        <f ca="true">IF(ISERROR(INDIRECT(CONCATENATE($E$32,"!D223"))),"",INDIRECT(CONCATENATE($E$32,"!D223")))</f>
        <v>59.401587861389928</v>
      </c>
      <c r="P34" s="2035">
        <f ca="true">IF(ISERROR(INDIRECT(CONCATENATE($E$32,"!D224"))),"",INDIRECT(CONCATENATE($E$32,"!D224")))</f>
        <v>13.504617261957531</v>
      </c>
      <c r="Q34" s="2031">
        <f ca="true">IF(ISERROR(INDIRECT(CONCATENATE($E$32,"!E222"))),"",INDIRECT(CONCATENATE($E$32,"!E222")))</f>
        <v>39.768955291845117</v>
      </c>
      <c r="R34" s="2037">
        <f ca="true">IF(ISERROR(INDIRECT(CONCATENATE($E$32,"!E223"))),"",INDIRECT(CONCATENATE($E$32,"!E223")))</f>
        <v>51.146121433786121</v>
      </c>
      <c r="S34" s="2035">
        <f ca="true">IF(ISERROR(INDIRECT(CONCATENATE($E$32,"!E224"))),"",INDIRECT(CONCATENATE($E$32,"!E224")))</f>
        <v>9.0849232743687871</v>
      </c>
      <c r="T34" s="2031">
        <f ca="true">IF(ISERROR(INDIRECT(CONCATENATE($E$32,"!F222"))),"",INDIRECT(CONCATENATE($E$32,"!F222")))</f>
        <v>56.72925699785737</v>
      </c>
      <c r="U34" s="2037">
        <f ca="true">IF(ISERROR(INDIRECT(CONCATENATE($E$32,"!F223"))),"",INDIRECT(CONCATENATE($E$32,"!F223")))</f>
        <v>33.855074313490455</v>
      </c>
      <c r="V34" s="2035">
        <f ca="true">IF(ISERROR(INDIRECT(CONCATENATE($E$32,"!F224"))),"",INDIRECT(CONCATENATE($E$32,"!F224")))</f>
        <v>9.4156686886520582</v>
      </c>
      <c r="W34" s="2031">
        <f ca="true">IF(ISERROR(INDIRECT(CONCATENATE($E$32,"!G222"))),"",INDIRECT(CONCATENATE($E$32,"!G222")))</f>
        <v>78.534898953812316</v>
      </c>
      <c r="X34" s="2037">
        <f ca="true">IF(ISERROR(INDIRECT(CONCATENATE($E$32,"!G223"))),"",INDIRECT(CONCATENATE($E$32,"!G223")))</f>
        <v>16.174871813538523</v>
      </c>
      <c r="Y34" s="2035">
        <f ca="true">IF(ISERROR(INDIRECT(CONCATENATE($E$32,"!G224"))),"",INDIRECT(CONCATENATE($E$32,"!G224")))</f>
        <v>5.2902292326492173</v>
      </c>
      <c r="Z34" s="108"/>
    </row>
    <row r="35" ht="15" x14ac:dyDescent="0.2">
      <c r="B35" s="2018"/>
      <c r="C35" s="2019"/>
      <c r="D35" s="2019"/>
      <c r="E35" s="107"/>
      <c r="F35" s="36"/>
      <c r="G35" s="1978"/>
      <c r="H35" s="1979"/>
      <c r="I35" s="1981"/>
      <c r="J35" s="2034"/>
      <c r="K35" s="2032"/>
      <c r="L35" s="2038"/>
      <c r="M35" s="2036"/>
      <c r="N35" s="2032"/>
      <c r="O35" s="2038"/>
      <c r="P35" s="2036"/>
      <c r="Q35" s="2032"/>
      <c r="R35" s="2038"/>
      <c r="S35" s="2036"/>
      <c r="T35" s="2032"/>
      <c r="U35" s="2038"/>
      <c r="V35" s="2036"/>
      <c r="W35" s="2032"/>
      <c r="X35" s="2038"/>
      <c r="Y35" s="2036"/>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976" t="s">
        <v>6</v>
      </c>
      <c r="H37" s="1977"/>
      <c r="I37" s="1980"/>
      <c r="J37" s="2033" t="str">
        <f ca="true">IF(ISERROR(INDIRECT(CONCATENATE(#REF!,"!A2"))),"",INDIRECT(CONCATENATE(#REF!,"!A210")))</f>
        <v/>
      </c>
      <c r="K37" s="2031">
        <f ca="true">IF(ISERROR(INDIRECT(CONCATENATE($E$32,"!H222"))),"",INDIRECT(CONCATENATE($E$32,"!H222")))</f>
        <v>40.589438273088867</v>
      </c>
      <c r="L37" s="2037">
        <f ca="true">IF(ISERROR(INDIRECT(CONCATENATE($E$32,"!H223"))),"",INDIRECT(CONCATENATE($E$32,"!H223")))</f>
        <v>43.541384849748866</v>
      </c>
      <c r="M37" s="2035">
        <f ca="true">IF(ISERROR(INDIRECT(CONCATENATE($E$32,"!H224"))),"",INDIRECT(CONCATENATE($E$32,"!H224")))</f>
        <v>15.869176877162211</v>
      </c>
      <c r="N37" s="2031">
        <f ca="true">IF(ISERROR(INDIRECT(CONCATENATE($E$32,"!I222"))),"",INDIRECT(CONCATENATE($E$32,"!I222")))</f>
        <v>50.140002287435948</v>
      </c>
      <c r="O37" s="2037">
        <f ca="true">IF(ISERROR(INDIRECT(CONCATENATE($E$32,"!I223"))),"",INDIRECT(CONCATENATE($E$32,"!I223")))</f>
        <v>38.865479681340844</v>
      </c>
      <c r="P37" s="2035">
        <f ca="true">IF(ISERROR(INDIRECT(CONCATENATE($E$32,"!I224"))),"",INDIRECT(CONCATENATE($E$32,"!I224")))</f>
        <v>10.994518031223297</v>
      </c>
      <c r="Q37" s="2031">
        <f ca="true">IF(ISERROR(INDIRECT(CONCATENATE($E$32,"!J222"))),"",INDIRECT(CONCATENATE($E$32,"!J222")))</f>
        <v>64.738235893272858</v>
      </c>
      <c r="R37" s="2037">
        <f ca="true">IF(ISERROR(INDIRECT(CONCATENATE($E$32,"!J223"))),"",INDIRECT(CONCATENATE($E$32,"!J223")))</f>
        <v>27.48250689551368</v>
      </c>
      <c r="S37" s="2035">
        <f ca="true">IF(ISERROR(INDIRECT(CONCATENATE($E$32,"!J224"))),"",INDIRECT(CONCATENATE($E$32,"!J224")))</f>
        <v>7.779257211213614</v>
      </c>
      <c r="T37" s="2031">
        <f ca="true">IF(ISERROR(INDIRECT(CONCATENATE($E$32,"!K222"))),"",INDIRECT(CONCATENATE($E$32,"!K222")))</f>
        <v>76.148975570050851</v>
      </c>
      <c r="U37" s="2037">
        <f ca="true">IF(ISERROR(INDIRECT(CONCATENATE($E$32,"!K223"))),"",INDIRECT(CONCATENATE($E$32,"!K223")))</f>
        <v>19.845277106096127</v>
      </c>
      <c r="V37" s="2035">
        <f ca="true">IF(ISERROR(INDIRECT(CONCATENATE($E$32,"!K224"))),"",INDIRECT(CONCATENATE($E$32,"!K224")))</f>
        <v>4.0057473238530257</v>
      </c>
      <c r="W37" s="2031">
        <f ca="true">IF(ISERROR(INDIRECT(CONCATENATE($E$32,"!L222"))),"",INDIRECT(CONCATENATE($E$32,"!L222")))</f>
        <v>80.554178599459064</v>
      </c>
      <c r="X37" s="2037">
        <f ca="true">IF(ISERROR(INDIRECT(CONCATENATE($E$32,"!L223"))),"",INDIRECT(CONCATENATE($E$32,"!L223")))</f>
        <v>12.756272493494016</v>
      </c>
      <c r="Y37" s="2035">
        <f ca="true">IF(ISERROR(INDIRECT(CONCATENATE($E$32,"!L224"))),"",INDIRECT(CONCATENATE($E$32,"!L224")))</f>
        <v>6.6895489070468859</v>
      </c>
      <c r="Z37" s="108"/>
    </row>
    <row r="38" x14ac:dyDescent="0.2">
      <c r="F38" s="36"/>
      <c r="G38" s="1978"/>
      <c r="H38" s="1979"/>
      <c r="I38" s="1981"/>
      <c r="J38" s="2039"/>
      <c r="K38" s="2032"/>
      <c r="L38" s="2038"/>
      <c r="M38" s="2036"/>
      <c r="N38" s="2032"/>
      <c r="O38" s="2038"/>
      <c r="P38" s="2036"/>
      <c r="Q38" s="2032"/>
      <c r="R38" s="2038"/>
      <c r="S38" s="2036"/>
      <c r="T38" s="2032"/>
      <c r="U38" s="2038"/>
      <c r="V38" s="2036"/>
      <c r="W38" s="2032"/>
      <c r="X38" s="2038"/>
      <c r="Y38" s="2036"/>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976" t="s">
        <v>7</v>
      </c>
      <c r="H40" s="1977"/>
      <c r="I40" s="1980"/>
      <c r="J40" s="2033" t="str">
        <f ca="true">IF(ISERROR(INDIRECT(CONCATENATE(#REF!,"!A2"))),"",INDIRECT(CONCATENATE(#REF!,"!A210")))</f>
        <v/>
      </c>
      <c r="K40" s="2031">
        <f ca="true">IF(ISERROR(INDIRECT(CONCATENATE($E$32,"!M222"))),"",INDIRECT(CONCATENATE($E$32,"!M222")))</f>
        <v>11.820859171056828</v>
      </c>
      <c r="L40" s="2037">
        <f ca="true">IF(ISERROR(INDIRECT(CONCATENATE($E$32,"!M223"))),"",INDIRECT(CONCATENATE($E$32,"!M223")))</f>
        <v>59.086448776016319</v>
      </c>
      <c r="M40" s="2035">
        <f ca="true">IF(ISERROR(INDIRECT(CONCATENATE($E$32,"!M224"))),"",INDIRECT(CONCATENATE($E$32,"!M224")))</f>
        <v>29.092692052926889</v>
      </c>
      <c r="N40" s="2031">
        <f ca="true">IF(ISERROR(INDIRECT(CONCATENATE($E$32,"!N222"))),"",INDIRECT(CONCATENATE($E$32,"!N222")))</f>
        <v>21.854698327154484</v>
      </c>
      <c r="O40" s="2037">
        <f ca="true">IF(ISERROR(INDIRECT(CONCATENATE($E$32,"!N223"))),"",INDIRECT(CONCATENATE($E$32,"!N223")))</f>
        <v>64.031302080256481</v>
      </c>
      <c r="P40" s="2035">
        <f ca="true">IF(ISERROR(INDIRECT(CONCATENATE($E$32,"!N224"))),"",INDIRECT(CONCATENATE($E$32,"!N224")))</f>
        <v>14.113999592589241</v>
      </c>
      <c r="Q40" s="2031">
        <f ca="true">IF(ISERROR(INDIRECT(CONCATENATE($E$32,"!O222"))),"",INDIRECT(CONCATENATE($E$32,"!O222")))</f>
        <v>23.835979650443772</v>
      </c>
      <c r="R40" s="2037">
        <f ca="true">IF(ISERROR(INDIRECT(CONCATENATE($E$32,"!O223"))),"",INDIRECT(CONCATENATE($E$32,"!O223")))</f>
        <v>64.350662309589381</v>
      </c>
      <c r="S40" s="2035">
        <f ca="true">IF(ISERROR(INDIRECT(CONCATENATE($E$32,"!O224"))),"",INDIRECT(CONCATENATE($E$32,"!O224")))</f>
        <v>11.813358039966966</v>
      </c>
      <c r="T40" s="2031">
        <f ca="true">IF(ISERROR(INDIRECT(CONCATENATE($E$32,"!P222"))),"",INDIRECT(CONCATENATE($E$32,"!P222")))</f>
        <v>29.857681176462354</v>
      </c>
      <c r="U40" s="2037">
        <f ca="true">IF(ISERROR(INDIRECT(CONCATENATE($E$32,"!P223"))),"",INDIRECT(CONCATENATE($E$32,"!P223")))</f>
        <v>59.82081067641338</v>
      </c>
      <c r="V40" s="2035">
        <f ca="true">IF(ISERROR(INDIRECT(CONCATENATE($E$32,"!P224"))),"",INDIRECT(CONCATENATE($E$32,"!P224")))</f>
        <v>10.321508147124472</v>
      </c>
      <c r="W40" s="2031">
        <f ca="true">IF(ISERROR(INDIRECT(CONCATENATE($E$32,"!Q222"))),"",INDIRECT(CONCATENATE($E$32,"!Q222")))</f>
        <v>50.374710740705417</v>
      </c>
      <c r="X40" s="2037">
        <f ca="true">IF(ISERROR(INDIRECT(CONCATENATE($E$32,"!Q223"))),"",INDIRECT(CONCATENATE($E$32,"!Q223")))</f>
        <v>41.771573223722299</v>
      </c>
      <c r="Y40" s="2035">
        <f ca="true">IF(ISERROR(INDIRECT(CONCATENATE($E$32,"!Q224"))),"",INDIRECT(CONCATENATE($E$32,"!Q224")))</f>
        <v>7.8537160355722317</v>
      </c>
      <c r="Z40" s="108"/>
    </row>
    <row r="41" x14ac:dyDescent="0.2">
      <c r="F41" s="36"/>
      <c r="G41" s="1978"/>
      <c r="H41" s="1979"/>
      <c r="I41" s="1981"/>
      <c r="J41" s="2039"/>
      <c r="K41" s="2032"/>
      <c r="L41" s="2038"/>
      <c r="M41" s="2036"/>
      <c r="N41" s="2032"/>
      <c r="O41" s="2038"/>
      <c r="P41" s="2036"/>
      <c r="Q41" s="2032"/>
      <c r="R41" s="2038"/>
      <c r="S41" s="2036"/>
      <c r="T41" s="2032"/>
      <c r="U41" s="2038"/>
      <c r="V41" s="2036"/>
      <c r="W41" s="2032"/>
      <c r="X41" s="2038"/>
      <c r="Y41" s="2036"/>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183</v>
      </c>
    </row>
    <row r="89" hidden="true" x14ac:dyDescent="0.2">
      <c r="B89" s="4" t="s">
        <v>174</v>
      </c>
    </row>
    <row r="90" hidden="true" x14ac:dyDescent="0.2">
      <c r="B90" s="4" t="s">
        <v>319</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CE69C-8149-42D5-8DF5-8C5EE0B289CD}">
  <sheetPr codeName="Feuil7"/>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30" width="12.5703125" style="391" customWidth="true"/>
    <col min="31"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Namibia</v>
      </c>
      <c r="B2" s="226"/>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DHS00</v>
      </c>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7" t="str">
        <f>B1028</f>
        <v/>
      </c>
      <c r="B10" s="638"/>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7" t="str">
        <f>B1027</f>
        <v/>
      </c>
      <c r="B11" s="639"/>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40"/>
      <c r="B12" s="638"/>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41"/>
      <c r="B13" s="642"/>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95</v>
      </c>
      <c r="B14" s="208"/>
      <c r="C14" s="2181" t="s">
        <v>114</v>
      </c>
      <c r="D14" s="2182"/>
      <c r="E14" s="2182"/>
      <c r="F14" s="2182"/>
      <c r="G14" s="2183"/>
      <c r="H14" s="2156" t="s">
        <v>38</v>
      </c>
      <c r="I14" s="2157"/>
      <c r="J14" s="2157"/>
      <c r="K14" s="2157"/>
      <c r="L14" s="2158"/>
      <c r="M14" s="2162" t="s">
        <v>37</v>
      </c>
      <c r="N14" s="2163"/>
      <c r="O14" s="2163"/>
      <c r="P14" s="2163"/>
      <c r="Q14" s="2164"/>
      <c r="R14" s="1758" t="s">
        <v>137</v>
      </c>
      <c r="S14" s="1793"/>
      <c r="T14" s="1793"/>
      <c r="U14" s="1793"/>
      <c r="V14" s="1793"/>
      <c r="W14" s="1793"/>
      <c r="X14" s="1793"/>
      <c r="Y14" s="1793"/>
      <c r="Z14" s="1793"/>
      <c r="AA14" s="1793"/>
      <c r="AB14" s="1793"/>
      <c r="AC14" s="1793"/>
      <c r="AD14" s="1794"/>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35"/>
      <c r="BA14" s="217" t="s">
        <v>128</v>
      </c>
      <c r="BB14" s="115" t="s">
        <v>95</v>
      </c>
      <c r="BC14" s="2171" t="s">
        <v>114</v>
      </c>
      <c r="BD14" s="2172"/>
      <c r="BE14" s="2172"/>
      <c r="BF14" s="2172"/>
      <c r="BG14" s="2173"/>
      <c r="BH14" s="2174" t="s">
        <v>38</v>
      </c>
      <c r="BI14" s="2172"/>
      <c r="BJ14" s="2172"/>
      <c r="BK14" s="2172"/>
      <c r="BL14" s="2173"/>
      <c r="BM14" s="2174" t="s">
        <v>37</v>
      </c>
      <c r="BN14" s="2172"/>
      <c r="BO14" s="2172"/>
      <c r="BP14" s="2172"/>
      <c r="BQ14" s="2184"/>
      <c r="BR14" s="1772" t="s">
        <v>137</v>
      </c>
      <c r="BS14" s="1773"/>
      <c r="BT14" s="1773"/>
      <c r="BU14" s="1773"/>
      <c r="BV14" s="1773"/>
      <c r="BW14" s="1773"/>
      <c r="BX14" s="1773"/>
      <c r="BY14" s="1774"/>
      <c r="BZ14" s="313"/>
      <c r="CA14" s="313"/>
      <c r="CB14" s="313"/>
      <c r="CC14" s="313"/>
      <c r="CD14" s="313"/>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12.75" x14ac:dyDescent="0.2">
      <c r="A15" s="182" t="s">
        <v>87</v>
      </c>
      <c r="B15" s="242"/>
      <c r="C15" s="269" t="s">
        <v>0</v>
      </c>
      <c r="D15" s="270" t="s">
        <v>1</v>
      </c>
      <c r="E15" s="270" t="s">
        <v>2</v>
      </c>
      <c r="F15" s="270" t="s">
        <v>3</v>
      </c>
      <c r="G15" s="271" t="s">
        <v>4</v>
      </c>
      <c r="H15" s="749" t="s">
        <v>0</v>
      </c>
      <c r="I15" s="689" t="s">
        <v>1</v>
      </c>
      <c r="J15" s="689" t="s">
        <v>2</v>
      </c>
      <c r="K15" s="689" t="s">
        <v>3</v>
      </c>
      <c r="L15" s="690" t="s">
        <v>4</v>
      </c>
      <c r="M15" s="737" t="s">
        <v>0</v>
      </c>
      <c r="N15" s="689" t="s">
        <v>1</v>
      </c>
      <c r="O15" s="689" t="s">
        <v>2</v>
      </c>
      <c r="P15" s="689" t="s">
        <v>3</v>
      </c>
      <c r="Q15" s="764" t="s">
        <v>4</v>
      </c>
      <c r="R15" s="749" t="s">
        <v>146</v>
      </c>
      <c r="S15" s="689" t="s">
        <v>147</v>
      </c>
      <c r="T15" s="689" t="s">
        <v>148</v>
      </c>
      <c r="U15" s="689" t="s">
        <v>149</v>
      </c>
      <c r="V15" s="689" t="s">
        <v>150</v>
      </c>
      <c r="W15" s="689" t="s">
        <v>151</v>
      </c>
      <c r="X15" s="689" t="s">
        <v>152</v>
      </c>
      <c r="Y15" s="689" t="s">
        <v>153</v>
      </c>
      <c r="Z15" s="689" t="s">
        <v>154</v>
      </c>
      <c r="AA15" s="689" t="s">
        <v>155</v>
      </c>
      <c r="AB15" s="689" t="s">
        <v>156</v>
      </c>
      <c r="AC15" s="689" t="s">
        <v>157</v>
      </c>
      <c r="AD15" s="691" t="s">
        <v>158</v>
      </c>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35"/>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146</v>
      </c>
      <c r="BS15" s="166" t="s">
        <v>147</v>
      </c>
      <c r="BT15" s="166" t="s">
        <v>148</v>
      </c>
      <c r="BU15" s="166" t="s">
        <v>149</v>
      </c>
      <c r="BV15" s="166" t="s">
        <v>150</v>
      </c>
      <c r="BW15" s="166" t="s">
        <v>151</v>
      </c>
      <c r="BX15" s="166" t="s">
        <v>152</v>
      </c>
      <c r="BY15" s="167" t="s">
        <v>153</v>
      </c>
      <c r="BZ15" s="167" t="s">
        <v>154</v>
      </c>
      <c r="CA15" s="167" t="s">
        <v>155</v>
      </c>
      <c r="CB15" s="167" t="s">
        <v>156</v>
      </c>
      <c r="CC15" s="167" t="s">
        <v>157</v>
      </c>
      <c r="CD15" s="167" t="s">
        <v>158</v>
      </c>
      <c r="CE15" s="1836"/>
      <c r="CF15" s="1836"/>
      <c r="CG15" s="1836"/>
      <c r="CH15" s="1836"/>
      <c r="CI15" s="1836"/>
      <c r="CJ15" s="1836"/>
      <c r="CK15" s="1836"/>
      <c r="CL15" s="1836"/>
      <c r="CM15" s="1836"/>
      <c r="CN15" s="1836"/>
      <c r="CO15" s="1836"/>
      <c r="CP15" s="1836"/>
      <c r="CQ15" s="1836"/>
      <c r="CR15" s="1836"/>
      <c r="CS15" s="1836"/>
      <c r="CT15" s="1836"/>
      <c r="CU15" s="1836"/>
      <c r="CV15" s="1836"/>
      <c r="CW15" s="1836"/>
      <c r="CX15" s="1836"/>
      <c r="CY15" s="1836"/>
      <c r="CZ15" s="1836"/>
    </row>
    <row r="16" s="135" customFormat="true" ht="15" customHeight="true" x14ac:dyDescent="0.2">
      <c r="A16" s="2165" t="s">
        <v>13</v>
      </c>
      <c r="B16" s="993" t="s">
        <v>14</v>
      </c>
      <c r="C16" s="811">
        <v>61.154251172331698</v>
      </c>
      <c r="D16" s="812">
        <v>62.818039408311677</v>
      </c>
      <c r="E16" s="812">
        <v>72.357858718672603</v>
      </c>
      <c r="F16" s="812">
        <v>90.881782662447478</v>
      </c>
      <c r="G16" s="813">
        <v>99.816136781493569</v>
      </c>
      <c r="H16" s="814">
        <v>93.007234288618591</v>
      </c>
      <c r="I16" s="812">
        <v>97.733465584560108</v>
      </c>
      <c r="J16" s="812">
        <v>99.798797060196449</v>
      </c>
      <c r="K16" s="812">
        <v>100</v>
      </c>
      <c r="L16" s="815">
        <v>100</v>
      </c>
      <c r="M16" s="816">
        <v>58.002996401238505</v>
      </c>
      <c r="N16" s="812">
        <v>60.852922023786626</v>
      </c>
      <c r="O16" s="812">
        <v>61.905626340894273</v>
      </c>
      <c r="P16" s="812">
        <v>69.185984475193166</v>
      </c>
      <c r="Q16" s="813">
        <v>85.680122589169585</v>
      </c>
      <c r="R16" s="814">
        <v>78.166714905323659</v>
      </c>
      <c r="S16" s="812">
        <v>100</v>
      </c>
      <c r="T16" s="812">
        <v>95.77449685993183</v>
      </c>
      <c r="U16" s="812">
        <v>99.790653784536076</v>
      </c>
      <c r="V16" s="812">
        <v>52.294220478002416</v>
      </c>
      <c r="W16" s="812">
        <v>92.562839791477074</v>
      </c>
      <c r="X16" s="812">
        <v>79.060268423549601</v>
      </c>
      <c r="Y16" s="812">
        <v>64.51989796056867</v>
      </c>
      <c r="Z16" s="812">
        <v>87.571289070755924</v>
      </c>
      <c r="AA16" s="812">
        <v>56.878023887268981</v>
      </c>
      <c r="AB16" s="812">
        <v>79.506123370321205</v>
      </c>
      <c r="AC16" s="812">
        <v>68.162885284802925</v>
      </c>
      <c r="AD16" s="1805">
        <v>95.382556434273397</v>
      </c>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35"/>
      <c r="BA16" s="2185" t="s">
        <v>13</v>
      </c>
      <c r="BB16" s="147" t="s">
        <v>14</v>
      </c>
      <c r="BC16" s="1089" t="s">
        <v>35</v>
      </c>
      <c r="BD16" s="1109" t="s">
        <v>35</v>
      </c>
      <c r="BE16" s="1109" t="s">
        <v>35</v>
      </c>
      <c r="BF16" s="1109" t="s">
        <v>35</v>
      </c>
      <c r="BG16" s="1130" t="s">
        <v>35</v>
      </c>
      <c r="BH16" s="1151" t="s">
        <v>35</v>
      </c>
      <c r="BI16" s="1109" t="s">
        <v>35</v>
      </c>
      <c r="BJ16" s="1109" t="s">
        <v>35</v>
      </c>
      <c r="BK16" s="1109" t="s">
        <v>35</v>
      </c>
      <c r="BL16" s="1130" t="s">
        <v>35</v>
      </c>
      <c r="BM16" s="1151" t="s">
        <v>35</v>
      </c>
      <c r="BN16" s="1109" t="s">
        <v>35</v>
      </c>
      <c r="BO16" s="1109" t="s">
        <v>35</v>
      </c>
      <c r="BP16" s="1109" t="s">
        <v>35</v>
      </c>
      <c r="BQ16" s="1130" t="s">
        <v>35</v>
      </c>
      <c r="BR16" s="1151" t="s">
        <v>35</v>
      </c>
      <c r="BS16" s="1109" t="s">
        <v>35</v>
      </c>
      <c r="BT16" s="1109" t="s">
        <v>35</v>
      </c>
      <c r="BU16" s="1109" t="s">
        <v>35</v>
      </c>
      <c r="BV16" s="1109" t="s">
        <v>35</v>
      </c>
      <c r="BW16" s="1109" t="s">
        <v>35</v>
      </c>
      <c r="BX16" s="1109" t="s">
        <v>35</v>
      </c>
      <c r="BY16" s="1171" t="s">
        <v>35</v>
      </c>
      <c r="BZ16" s="1171" t="s">
        <v>35</v>
      </c>
      <c r="CA16" s="1171" t="s">
        <v>35</v>
      </c>
      <c r="CB16" s="1171" t="s">
        <v>35</v>
      </c>
      <c r="CC16" s="1171" t="s">
        <v>35</v>
      </c>
      <c r="CD16" s="1171" t="s">
        <v>35</v>
      </c>
      <c r="CE16" s="1837"/>
      <c r="CF16" s="1837"/>
      <c r="CG16" s="1837"/>
      <c r="CH16" s="1837"/>
      <c r="CI16" s="1837"/>
      <c r="CJ16" s="1837"/>
      <c r="CK16" s="1837"/>
      <c r="CL16" s="1837"/>
      <c r="CM16" s="1837"/>
      <c r="CN16" s="1837"/>
      <c r="CO16" s="1837"/>
      <c r="CP16" s="1837"/>
      <c r="CQ16" s="1837"/>
      <c r="CR16" s="1837"/>
      <c r="CS16" s="1837"/>
      <c r="CT16" s="1837"/>
      <c r="CU16" s="1837"/>
      <c r="CV16" s="1837"/>
      <c r="CW16" s="1837"/>
      <c r="CX16" s="1837"/>
      <c r="CY16" s="1837"/>
      <c r="CZ16" s="1837"/>
    </row>
    <row r="17" s="135" customFormat="true" ht="15" customHeight="true" x14ac:dyDescent="0.2">
      <c r="A17" s="2166"/>
      <c r="B17" s="994" t="s">
        <v>51</v>
      </c>
      <c r="C17" s="817">
        <v>38.845748827668167</v>
      </c>
      <c r="D17" s="818">
        <v>37.181960591688458</v>
      </c>
      <c r="E17" s="818">
        <v>27.642141281327266</v>
      </c>
      <c r="F17" s="818">
        <v>9.1182173375525331</v>
      </c>
      <c r="G17" s="819">
        <v>0.18386321850640308</v>
      </c>
      <c r="H17" s="820">
        <v>6.9927657113813986</v>
      </c>
      <c r="I17" s="818">
        <v>2.2665344154398852</v>
      </c>
      <c r="J17" s="818">
        <v>0.20120293980358789</v>
      </c>
      <c r="K17" s="818">
        <v>0</v>
      </c>
      <c r="L17" s="821">
        <v>0</v>
      </c>
      <c r="M17" s="822">
        <v>41.997003598761474</v>
      </c>
      <c r="N17" s="818">
        <v>39.147077976213581</v>
      </c>
      <c r="O17" s="818">
        <v>38.094373659105791</v>
      </c>
      <c r="P17" s="818">
        <v>30.81401552480671</v>
      </c>
      <c r="Q17" s="819">
        <v>14.31987741083041</v>
      </c>
      <c r="R17" s="820">
        <v>21.833285094676341</v>
      </c>
      <c r="S17" s="818">
        <v>0</v>
      </c>
      <c r="T17" s="818">
        <v>4.2255031400682057</v>
      </c>
      <c r="U17" s="818">
        <v>0.20934621546391829</v>
      </c>
      <c r="V17" s="818">
        <v>47.705779521997663</v>
      </c>
      <c r="W17" s="818">
        <v>7.4371602085229247</v>
      </c>
      <c r="X17" s="818">
        <v>20.939731576450473</v>
      </c>
      <c r="Y17" s="818">
        <v>35.480102039431245</v>
      </c>
      <c r="Z17" s="818">
        <v>12.428710929244042</v>
      </c>
      <c r="AA17" s="818">
        <v>43.121976112731062</v>
      </c>
      <c r="AB17" s="818">
        <v>20.493876629678816</v>
      </c>
      <c r="AC17" s="818">
        <v>31.837114715197078</v>
      </c>
      <c r="AD17" s="1806">
        <v>4.6174435657265871</v>
      </c>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35"/>
      <c r="BA17" s="2186"/>
      <c r="BB17" s="148" t="s">
        <v>51</v>
      </c>
      <c r="BC17" s="1090" t="s">
        <v>35</v>
      </c>
      <c r="BD17" s="1110" t="s">
        <v>35</v>
      </c>
      <c r="BE17" s="1110" t="s">
        <v>35</v>
      </c>
      <c r="BF17" s="1110" t="s">
        <v>35</v>
      </c>
      <c r="BG17" s="1131" t="s">
        <v>35</v>
      </c>
      <c r="BH17" s="1152" t="s">
        <v>35</v>
      </c>
      <c r="BI17" s="1110" t="s">
        <v>35</v>
      </c>
      <c r="BJ17" s="1110" t="s">
        <v>35</v>
      </c>
      <c r="BK17" s="1110" t="s">
        <v>35</v>
      </c>
      <c r="BL17" s="1131" t="s">
        <v>35</v>
      </c>
      <c r="BM17" s="1152" t="s">
        <v>35</v>
      </c>
      <c r="BN17" s="1110" t="s">
        <v>35</v>
      </c>
      <c r="BO17" s="1110" t="s">
        <v>35</v>
      </c>
      <c r="BP17" s="1110" t="s">
        <v>35</v>
      </c>
      <c r="BQ17" s="1131" t="s">
        <v>35</v>
      </c>
      <c r="BR17" s="1152" t="s">
        <v>35</v>
      </c>
      <c r="BS17" s="1110" t="s">
        <v>35</v>
      </c>
      <c r="BT17" s="1110" t="s">
        <v>35</v>
      </c>
      <c r="BU17" s="1110" t="s">
        <v>35</v>
      </c>
      <c r="BV17" s="1110" t="s">
        <v>35</v>
      </c>
      <c r="BW17" s="1110" t="s">
        <v>35</v>
      </c>
      <c r="BX17" s="1110" t="s">
        <v>35</v>
      </c>
      <c r="BY17" s="1172" t="s">
        <v>35</v>
      </c>
      <c r="BZ17" s="1172" t="s">
        <v>35</v>
      </c>
      <c r="CA17" s="1172" t="s">
        <v>35</v>
      </c>
      <c r="CB17" s="1172" t="s">
        <v>35</v>
      </c>
      <c r="CC17" s="1172" t="s">
        <v>35</v>
      </c>
      <c r="CD17" s="1172" t="s">
        <v>35</v>
      </c>
      <c r="CE17" s="1838"/>
      <c r="CF17" s="1838"/>
      <c r="CG17" s="1838"/>
      <c r="CH17" s="1838"/>
      <c r="CI17" s="1838"/>
      <c r="CJ17" s="1838"/>
      <c r="CK17" s="1838"/>
      <c r="CL17" s="1838"/>
      <c r="CM17" s="1838"/>
      <c r="CN17" s="1838"/>
      <c r="CO17" s="1838"/>
      <c r="CP17" s="1838"/>
      <c r="CQ17" s="1838"/>
      <c r="CR17" s="1838"/>
      <c r="CS17" s="1838"/>
      <c r="CT17" s="1838"/>
      <c r="CU17" s="1838"/>
      <c r="CV17" s="1838"/>
      <c r="CW17" s="1838"/>
      <c r="CX17" s="1838"/>
      <c r="CY17" s="1838"/>
      <c r="CZ17" s="1838"/>
    </row>
    <row r="18" s="135" customFormat="true" ht="15" customHeight="true" x14ac:dyDescent="0.2">
      <c r="A18" s="2166" t="s">
        <v>60</v>
      </c>
      <c r="B18" s="994" t="s">
        <v>15</v>
      </c>
      <c r="C18" s="823">
        <f>C16*C23/100</f>
        <v>53.967421753232202</v>
      </c>
      <c r="D18" s="824">
        <f>D16*D23/100</f>
        <v>53.335244242915081</v>
      </c>
      <c r="E18" s="824">
        <f t="shared" ref="E18:AD18" si="0">E16*E23/100</f>
        <v>66.141640713897047</v>
      </c>
      <c r="F18" s="824">
        <f t="shared" si="0"/>
        <v>89.960928474796987</v>
      </c>
      <c r="G18" s="825">
        <f t="shared" si="0"/>
        <v>99.816136781493569</v>
      </c>
      <c r="H18" s="826">
        <f t="shared" si="0"/>
        <v>91.755468303754967</v>
      </c>
      <c r="I18" s="824">
        <f t="shared" si="0"/>
        <v>97.25912534855334</v>
      </c>
      <c r="J18" s="824">
        <f t="shared" si="0"/>
        <v>99.798797060196449</v>
      </c>
      <c r="K18" s="824">
        <f t="shared" si="0"/>
        <v>100</v>
      </c>
      <c r="L18" s="827">
        <f t="shared" si="0"/>
        <v>100</v>
      </c>
      <c r="M18" s="823">
        <f t="shared" si="0"/>
        <v>50.509957040893077</v>
      </c>
      <c r="N18" s="824">
        <f t="shared" si="0"/>
        <v>50.310618628799972</v>
      </c>
      <c r="O18" s="824">
        <f t="shared" si="0"/>
        <v>53.283582844543652</v>
      </c>
      <c r="P18" s="824">
        <f t="shared" si="0"/>
        <v>62.105055863608662</v>
      </c>
      <c r="Q18" s="825">
        <f t="shared" si="0"/>
        <v>83.949937420957497</v>
      </c>
      <c r="R18" s="826">
        <f t="shared" si="0"/>
        <v>72.286025229344474</v>
      </c>
      <c r="S18" s="824">
        <f t="shared" si="0"/>
        <v>100</v>
      </c>
      <c r="T18" s="824">
        <f t="shared" si="0"/>
        <v>95.469500403864529</v>
      </c>
      <c r="U18" s="824">
        <f t="shared" si="0"/>
        <v>99.252675721021944</v>
      </c>
      <c r="V18" s="824">
        <f t="shared" si="0"/>
        <v>46.645792853131212</v>
      </c>
      <c r="W18" s="824">
        <f t="shared" si="0"/>
        <v>92.429988705594255</v>
      </c>
      <c r="X18" s="824">
        <f t="shared" si="0"/>
        <v>68.127439104072906</v>
      </c>
      <c r="Y18" s="824">
        <f t="shared" si="0"/>
        <v>56.362802580113446</v>
      </c>
      <c r="Z18" s="824">
        <f t="shared" si="0"/>
        <v>84.512146539242963</v>
      </c>
      <c r="AA18" s="824">
        <f t="shared" si="0"/>
        <v>48.228243295217624</v>
      </c>
      <c r="AB18" s="824">
        <f t="shared" si="0"/>
        <v>73.30823658509577</v>
      </c>
      <c r="AC18" s="824">
        <f t="shared" si="0"/>
        <v>59.302467671695894</v>
      </c>
      <c r="AD18" s="827">
        <f t="shared" si="0"/>
        <v>94.971397033494227</v>
      </c>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35"/>
      <c r="BA18" s="2186" t="s">
        <v>60</v>
      </c>
      <c r="BB18" s="148" t="s">
        <v>15</v>
      </c>
      <c r="BC18" s="1090" t="s">
        <v>35</v>
      </c>
      <c r="BD18" s="1110" t="s">
        <v>35</v>
      </c>
      <c r="BE18" s="1110" t="s">
        <v>35</v>
      </c>
      <c r="BF18" s="1110" t="s">
        <v>35</v>
      </c>
      <c r="BG18" s="1131" t="s">
        <v>35</v>
      </c>
      <c r="BH18" s="1152" t="s">
        <v>35</v>
      </c>
      <c r="BI18" s="1110" t="s">
        <v>35</v>
      </c>
      <c r="BJ18" s="1110" t="s">
        <v>35</v>
      </c>
      <c r="BK18" s="1110" t="s">
        <v>35</v>
      </c>
      <c r="BL18" s="1131" t="s">
        <v>35</v>
      </c>
      <c r="BM18" s="1152" t="s">
        <v>35</v>
      </c>
      <c r="BN18" s="1110" t="s">
        <v>35</v>
      </c>
      <c r="BO18" s="1110" t="s">
        <v>35</v>
      </c>
      <c r="BP18" s="1110" t="s">
        <v>35</v>
      </c>
      <c r="BQ18" s="1131" t="s">
        <v>35</v>
      </c>
      <c r="BR18" s="1152" t="s">
        <v>35</v>
      </c>
      <c r="BS18" s="1110" t="s">
        <v>35</v>
      </c>
      <c r="BT18" s="1110" t="s">
        <v>35</v>
      </c>
      <c r="BU18" s="1110" t="s">
        <v>35</v>
      </c>
      <c r="BV18" s="1110" t="s">
        <v>35</v>
      </c>
      <c r="BW18" s="1110" t="s">
        <v>35</v>
      </c>
      <c r="BX18" s="1110" t="s">
        <v>35</v>
      </c>
      <c r="BY18" s="1172" t="s">
        <v>35</v>
      </c>
      <c r="BZ18" s="1172" t="s">
        <v>35</v>
      </c>
      <c r="CA18" s="1172" t="s">
        <v>35</v>
      </c>
      <c r="CB18" s="1172" t="s">
        <v>35</v>
      </c>
      <c r="CC18" s="1172" t="s">
        <v>35</v>
      </c>
      <c r="CD18" s="1172" t="s">
        <v>35</v>
      </c>
      <c r="CE18" s="1838"/>
      <c r="CF18" s="1838"/>
      <c r="CG18" s="1838"/>
      <c r="CH18" s="1838"/>
      <c r="CI18" s="1838"/>
      <c r="CJ18" s="1838"/>
      <c r="CK18" s="1838"/>
      <c r="CL18" s="1838"/>
      <c r="CM18" s="1838"/>
      <c r="CN18" s="1838"/>
      <c r="CO18" s="1838"/>
      <c r="CP18" s="1838"/>
      <c r="CQ18" s="1838"/>
      <c r="CR18" s="1838"/>
      <c r="CS18" s="1838"/>
      <c r="CT18" s="1838"/>
      <c r="CU18" s="1838"/>
      <c r="CV18" s="1838"/>
      <c r="CW18" s="1838"/>
      <c r="CX18" s="1838"/>
      <c r="CY18" s="1838"/>
      <c r="CZ18" s="1838"/>
    </row>
    <row r="19" s="135" customFormat="true" ht="15" customHeight="true" x14ac:dyDescent="0.2">
      <c r="A19" s="2166"/>
      <c r="B19" s="994" t="s">
        <v>16</v>
      </c>
      <c r="C19" s="823">
        <f>C16*C22/100</f>
        <v>7.1868294190994808</v>
      </c>
      <c r="D19" s="824">
        <f>D16*D22/100</f>
        <v>9.4827951653966061</v>
      </c>
      <c r="E19" s="824">
        <f t="shared" ref="E19:AD19" si="1">E16*E22/100</f>
        <v>6.2162180047755626</v>
      </c>
      <c r="F19" s="824">
        <f t="shared" si="1"/>
        <v>0.92085418765049087</v>
      </c>
      <c r="G19" s="825">
        <f t="shared" si="1"/>
        <v>0</v>
      </c>
      <c r="H19" s="826">
        <f t="shared" si="1"/>
        <v>1.2517659848636213</v>
      </c>
      <c r="I19" s="824">
        <f t="shared" si="1"/>
        <v>0.47434023600677405</v>
      </c>
      <c r="J19" s="824">
        <f t="shared" si="1"/>
        <v>0</v>
      </c>
      <c r="K19" s="824">
        <f t="shared" si="1"/>
        <v>0</v>
      </c>
      <c r="L19" s="827">
        <f t="shared" si="1"/>
        <v>0</v>
      </c>
      <c r="M19" s="823">
        <f t="shared" si="1"/>
        <v>7.4930393603454215</v>
      </c>
      <c r="N19" s="824">
        <f t="shared" si="1"/>
        <v>10.542303394986636</v>
      </c>
      <c r="O19" s="824">
        <f t="shared" si="1"/>
        <v>8.6220434963506225</v>
      </c>
      <c r="P19" s="824">
        <f t="shared" si="1"/>
        <v>7.080928611584504</v>
      </c>
      <c r="Q19" s="825">
        <f t="shared" si="1"/>
        <v>1.730185168212087</v>
      </c>
      <c r="R19" s="826">
        <f t="shared" si="1"/>
        <v>5.8806896759792009</v>
      </c>
      <c r="S19" s="824">
        <f t="shared" si="1"/>
        <v>0</v>
      </c>
      <c r="T19" s="824">
        <f t="shared" si="1"/>
        <v>0.30499645606729464</v>
      </c>
      <c r="U19" s="824">
        <f t="shared" si="1"/>
        <v>0.53797806351413779</v>
      </c>
      <c r="V19" s="824">
        <f t="shared" si="1"/>
        <v>5.6484276248712044</v>
      </c>
      <c r="W19" s="824">
        <f t="shared" si="1"/>
        <v>0.13285108588281344</v>
      </c>
      <c r="X19" s="824">
        <f t="shared" si="1"/>
        <v>10.932829319476689</v>
      </c>
      <c r="Y19" s="824">
        <f t="shared" si="1"/>
        <v>8.1570953804552389</v>
      </c>
      <c r="Z19" s="824">
        <f t="shared" si="1"/>
        <v>3.0591425315129426</v>
      </c>
      <c r="AA19" s="824">
        <f t="shared" si="1"/>
        <v>8.6497805920513535</v>
      </c>
      <c r="AB19" s="824">
        <f t="shared" si="1"/>
        <v>6.1978867852254202</v>
      </c>
      <c r="AC19" s="824">
        <f t="shared" si="1"/>
        <v>8.8604176131070478</v>
      </c>
      <c r="AD19" s="827">
        <f t="shared" si="1"/>
        <v>0.41115940077915164</v>
      </c>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35"/>
      <c r="BA19" s="2186"/>
      <c r="BB19" s="148" t="s">
        <v>16</v>
      </c>
      <c r="BC19" s="1090" t="s">
        <v>35</v>
      </c>
      <c r="BD19" s="1110" t="s">
        <v>35</v>
      </c>
      <c r="BE19" s="1110" t="s">
        <v>35</v>
      </c>
      <c r="BF19" s="1110" t="s">
        <v>35</v>
      </c>
      <c r="BG19" s="1131" t="s">
        <v>35</v>
      </c>
      <c r="BH19" s="1152" t="s">
        <v>35</v>
      </c>
      <c r="BI19" s="1110" t="s">
        <v>35</v>
      </c>
      <c r="BJ19" s="1110" t="s">
        <v>35</v>
      </c>
      <c r="BK19" s="1110" t="s">
        <v>35</v>
      </c>
      <c r="BL19" s="1131" t="s">
        <v>35</v>
      </c>
      <c r="BM19" s="1152" t="s">
        <v>35</v>
      </c>
      <c r="BN19" s="1110" t="s">
        <v>35</v>
      </c>
      <c r="BO19" s="1110" t="s">
        <v>35</v>
      </c>
      <c r="BP19" s="1110" t="s">
        <v>35</v>
      </c>
      <c r="BQ19" s="1131" t="s">
        <v>35</v>
      </c>
      <c r="BR19" s="1152" t="s">
        <v>35</v>
      </c>
      <c r="BS19" s="1110" t="s">
        <v>35</v>
      </c>
      <c r="BT19" s="1110" t="s">
        <v>35</v>
      </c>
      <c r="BU19" s="1110" t="s">
        <v>35</v>
      </c>
      <c r="BV19" s="1110" t="s">
        <v>35</v>
      </c>
      <c r="BW19" s="1110" t="s">
        <v>35</v>
      </c>
      <c r="BX19" s="1110" t="s">
        <v>35</v>
      </c>
      <c r="BY19" s="1172" t="s">
        <v>35</v>
      </c>
      <c r="BZ19" s="1172" t="s">
        <v>35</v>
      </c>
      <c r="CA19" s="1172" t="s">
        <v>35</v>
      </c>
      <c r="CB19" s="1172" t="s">
        <v>35</v>
      </c>
      <c r="CC19" s="1172" t="s">
        <v>35</v>
      </c>
      <c r="CD19" s="1172" t="s">
        <v>35</v>
      </c>
      <c r="CE19" s="1838"/>
      <c r="CF19" s="1838"/>
      <c r="CG19" s="1838"/>
      <c r="CH19" s="1838"/>
      <c r="CI19" s="1838"/>
      <c r="CJ19" s="1838"/>
      <c r="CK19" s="1838"/>
      <c r="CL19" s="1838"/>
      <c r="CM19" s="1838"/>
      <c r="CN19" s="1838"/>
      <c r="CO19" s="1838"/>
      <c r="CP19" s="1838"/>
      <c r="CQ19" s="1838"/>
      <c r="CR19" s="1838"/>
      <c r="CS19" s="1838"/>
      <c r="CT19" s="1838"/>
      <c r="CU19" s="1838"/>
      <c r="CV19" s="1838"/>
      <c r="CW19" s="1838"/>
      <c r="CX19" s="1838"/>
      <c r="CY19" s="1838"/>
      <c r="CZ19" s="1838"/>
    </row>
    <row r="20" s="135" customFormat="true" ht="15" customHeight="true" x14ac:dyDescent="0.2">
      <c r="A20" s="2166"/>
      <c r="B20" s="994" t="s">
        <v>22</v>
      </c>
      <c r="C20" s="823">
        <f>100-C18-C19-C21</f>
        <v>20.951527677688443</v>
      </c>
      <c r="D20" s="824">
        <f>100-D18-D19-D21</f>
        <v>25.826455133589249</v>
      </c>
      <c r="E20" s="824">
        <f t="shared" ref="E20:AD20" si="2">100-E18-E19-E21</f>
        <v>22.394736937622024</v>
      </c>
      <c r="F20" s="824">
        <f t="shared" si="2"/>
        <v>5.430618242010957</v>
      </c>
      <c r="G20" s="825">
        <f t="shared" si="2"/>
        <v>0.18386321850643128</v>
      </c>
      <c r="H20" s="826">
        <f t="shared" si="2"/>
        <v>6.9927657113814119</v>
      </c>
      <c r="I20" s="824">
        <f t="shared" si="2"/>
        <v>2.2665344154398861</v>
      </c>
      <c r="J20" s="824">
        <f t="shared" si="2"/>
        <v>0.20120293980355086</v>
      </c>
      <c r="K20" s="824">
        <f t="shared" si="2"/>
        <v>0</v>
      </c>
      <c r="L20" s="827">
        <f t="shared" si="2"/>
        <v>0</v>
      </c>
      <c r="M20" s="823">
        <f t="shared" si="2"/>
        <v>22.749509713446951</v>
      </c>
      <c r="N20" s="824">
        <f t="shared" si="2"/>
        <v>21.311532585456234</v>
      </c>
      <c r="O20" s="824">
        <f t="shared" si="2"/>
        <v>30.180482343854802</v>
      </c>
      <c r="P20" s="824">
        <f t="shared" si="2"/>
        <v>24.603411331050616</v>
      </c>
      <c r="Q20" s="825">
        <f t="shared" si="2"/>
        <v>7.8861538801138531</v>
      </c>
      <c r="R20" s="826">
        <f t="shared" si="2"/>
        <v>5.1592192317151238</v>
      </c>
      <c r="S20" s="824">
        <f t="shared" si="2"/>
        <v>0</v>
      </c>
      <c r="T20" s="824">
        <f t="shared" si="2"/>
        <v>3.8296039159097317</v>
      </c>
      <c r="U20" s="824">
        <f t="shared" si="2"/>
        <v>5.1689114530372171E-2</v>
      </c>
      <c r="V20" s="824">
        <f t="shared" si="2"/>
        <v>6.287366271259792</v>
      </c>
      <c r="W20" s="824">
        <f t="shared" si="2"/>
        <v>3.3289831443396034</v>
      </c>
      <c r="X20" s="824">
        <f t="shared" si="2"/>
        <v>12.036626021249242</v>
      </c>
      <c r="Y20" s="824">
        <f t="shared" si="2"/>
        <v>33.669246875525012</v>
      </c>
      <c r="Z20" s="824">
        <f t="shared" si="2"/>
        <v>11.437644103830085</v>
      </c>
      <c r="AA20" s="824">
        <f t="shared" si="2"/>
        <v>31.88375737548148</v>
      </c>
      <c r="AB20" s="824">
        <f t="shared" si="2"/>
        <v>20.057813292565811</v>
      </c>
      <c r="AC20" s="824">
        <f t="shared" si="2"/>
        <v>31.092599212123591</v>
      </c>
      <c r="AD20" s="827">
        <f t="shared" si="2"/>
        <v>3.983688624966093</v>
      </c>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35"/>
      <c r="BA20" s="2186"/>
      <c r="BB20" s="148" t="s">
        <v>22</v>
      </c>
      <c r="BC20" s="1090" t="s">
        <v>35</v>
      </c>
      <c r="BD20" s="1110" t="s">
        <v>35</v>
      </c>
      <c r="BE20" s="1110" t="s">
        <v>35</v>
      </c>
      <c r="BF20" s="1110" t="s">
        <v>35</v>
      </c>
      <c r="BG20" s="1131" t="s">
        <v>35</v>
      </c>
      <c r="BH20" s="1152" t="s">
        <v>35</v>
      </c>
      <c r="BI20" s="1110" t="s">
        <v>35</v>
      </c>
      <c r="BJ20" s="1110" t="s">
        <v>35</v>
      </c>
      <c r="BK20" s="1110" t="s">
        <v>35</v>
      </c>
      <c r="BL20" s="1131" t="s">
        <v>35</v>
      </c>
      <c r="BM20" s="1152" t="s">
        <v>35</v>
      </c>
      <c r="BN20" s="1110" t="s">
        <v>35</v>
      </c>
      <c r="BO20" s="1110" t="s">
        <v>35</v>
      </c>
      <c r="BP20" s="1110" t="s">
        <v>35</v>
      </c>
      <c r="BQ20" s="1131" t="s">
        <v>35</v>
      </c>
      <c r="BR20" s="1152" t="s">
        <v>35</v>
      </c>
      <c r="BS20" s="1110" t="s">
        <v>35</v>
      </c>
      <c r="BT20" s="1110" t="s">
        <v>35</v>
      </c>
      <c r="BU20" s="1110" t="s">
        <v>35</v>
      </c>
      <c r="BV20" s="1110" t="s">
        <v>35</v>
      </c>
      <c r="BW20" s="1110" t="s">
        <v>35</v>
      </c>
      <c r="BX20" s="1110" t="s">
        <v>35</v>
      </c>
      <c r="BY20" s="1172" t="s">
        <v>35</v>
      </c>
      <c r="BZ20" s="1172" t="s">
        <v>35</v>
      </c>
      <c r="CA20" s="1172" t="s">
        <v>35</v>
      </c>
      <c r="CB20" s="1172" t="s">
        <v>35</v>
      </c>
      <c r="CC20" s="1172" t="s">
        <v>35</v>
      </c>
      <c r="CD20" s="1172" t="s">
        <v>35</v>
      </c>
      <c r="CE20" s="1838"/>
      <c r="CF20" s="1838"/>
      <c r="CG20" s="1838"/>
      <c r="CH20" s="1838"/>
      <c r="CI20" s="1838"/>
      <c r="CJ20" s="1838"/>
      <c r="CK20" s="1838"/>
      <c r="CL20" s="1838"/>
      <c r="CM20" s="1838"/>
      <c r="CN20" s="1838"/>
      <c r="CO20" s="1838"/>
      <c r="CP20" s="1838"/>
      <c r="CQ20" s="1838"/>
      <c r="CR20" s="1838"/>
      <c r="CS20" s="1838"/>
      <c r="CT20" s="1838"/>
      <c r="CU20" s="1838"/>
      <c r="CV20" s="1838"/>
      <c r="CW20" s="1838"/>
      <c r="CX20" s="1838"/>
      <c r="CY20" s="1838"/>
      <c r="CZ20" s="1838"/>
    </row>
    <row r="21" s="135" customFormat="true" ht="15" customHeight="true" x14ac:dyDescent="0.2">
      <c r="A21" s="2166"/>
      <c r="B21" s="994" t="s">
        <v>17</v>
      </c>
      <c r="C21" s="817">
        <v>17.894221149979874</v>
      </c>
      <c r="D21" s="818">
        <v>11.355505458099062</v>
      </c>
      <c r="E21" s="818">
        <v>5.2474043437053659</v>
      </c>
      <c r="F21" s="818">
        <v>3.6875990955415654</v>
      </c>
      <c r="G21" s="819">
        <v>0</v>
      </c>
      <c r="H21" s="820">
        <v>0</v>
      </c>
      <c r="I21" s="818">
        <v>0</v>
      </c>
      <c r="J21" s="818">
        <v>0</v>
      </c>
      <c r="K21" s="818">
        <v>0</v>
      </c>
      <c r="L21" s="821">
        <v>0</v>
      </c>
      <c r="M21" s="822">
        <v>19.247493885314551</v>
      </c>
      <c r="N21" s="818">
        <v>17.835545390757161</v>
      </c>
      <c r="O21" s="818">
        <v>7.9138913152509245</v>
      </c>
      <c r="P21" s="818">
        <v>6.2106041937562164</v>
      </c>
      <c r="Q21" s="819">
        <v>6.4337235307165637</v>
      </c>
      <c r="R21" s="820">
        <v>16.6740658629612</v>
      </c>
      <c r="S21" s="818">
        <v>0</v>
      </c>
      <c r="T21" s="818">
        <v>0.39589922415844381</v>
      </c>
      <c r="U21" s="818">
        <v>0.15765710093354568</v>
      </c>
      <c r="V21" s="818">
        <v>41.418413250737792</v>
      </c>
      <c r="W21" s="818">
        <v>4.1081770641833284</v>
      </c>
      <c r="X21" s="818">
        <v>8.9031055552011633</v>
      </c>
      <c r="Y21" s="818">
        <v>1.8108551639063066</v>
      </c>
      <c r="Z21" s="818">
        <v>0.9910668254140097</v>
      </c>
      <c r="AA21" s="818">
        <v>11.238218737249541</v>
      </c>
      <c r="AB21" s="818">
        <v>0.43606333711299661</v>
      </c>
      <c r="AC21" s="818">
        <v>0.74451550307346925</v>
      </c>
      <c r="AD21" s="1806">
        <v>0.63375494076052807</v>
      </c>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35"/>
      <c r="BA21" s="2186"/>
      <c r="BB21" s="148" t="s">
        <v>17</v>
      </c>
      <c r="BC21" s="1090" t="s">
        <v>35</v>
      </c>
      <c r="BD21" s="1110" t="s">
        <v>35</v>
      </c>
      <c r="BE21" s="1110" t="s">
        <v>35</v>
      </c>
      <c r="BF21" s="1110" t="s">
        <v>35</v>
      </c>
      <c r="BG21" s="1131" t="s">
        <v>35</v>
      </c>
      <c r="BH21" s="1152" t="s">
        <v>35</v>
      </c>
      <c r="BI21" s="1110" t="s">
        <v>35</v>
      </c>
      <c r="BJ21" s="1110" t="s">
        <v>35</v>
      </c>
      <c r="BK21" s="1110" t="s">
        <v>35</v>
      </c>
      <c r="BL21" s="1131" t="s">
        <v>35</v>
      </c>
      <c r="BM21" s="1152" t="s">
        <v>35</v>
      </c>
      <c r="BN21" s="1110" t="s">
        <v>35</v>
      </c>
      <c r="BO21" s="1110" t="s">
        <v>35</v>
      </c>
      <c r="BP21" s="1110" t="s">
        <v>35</v>
      </c>
      <c r="BQ21" s="1131" t="s">
        <v>35</v>
      </c>
      <c r="BR21" s="1152" t="s">
        <v>35</v>
      </c>
      <c r="BS21" s="1110" t="s">
        <v>35</v>
      </c>
      <c r="BT21" s="1110" t="s">
        <v>35</v>
      </c>
      <c r="BU21" s="1110" t="s">
        <v>35</v>
      </c>
      <c r="BV21" s="1110" t="s">
        <v>35</v>
      </c>
      <c r="BW21" s="1110" t="s">
        <v>35</v>
      </c>
      <c r="BX21" s="1110" t="s">
        <v>35</v>
      </c>
      <c r="BY21" s="1172" t="s">
        <v>35</v>
      </c>
      <c r="BZ21" s="1172" t="s">
        <v>35</v>
      </c>
      <c r="CA21" s="1172" t="s">
        <v>35</v>
      </c>
      <c r="CB21" s="1172" t="s">
        <v>35</v>
      </c>
      <c r="CC21" s="1172" t="s">
        <v>35</v>
      </c>
      <c r="CD21" s="1172" t="s">
        <v>35</v>
      </c>
      <c r="CE21" s="1838"/>
      <c r="CF21" s="1838"/>
      <c r="CG21" s="1838"/>
      <c r="CH21" s="1838"/>
      <c r="CI21" s="1838"/>
      <c r="CJ21" s="1838"/>
      <c r="CK21" s="1838"/>
      <c r="CL21" s="1838"/>
      <c r="CM21" s="1838"/>
      <c r="CN21" s="1838"/>
      <c r="CO21" s="1838"/>
      <c r="CP21" s="1838"/>
      <c r="CQ21" s="1838"/>
      <c r="CR21" s="1838"/>
      <c r="CS21" s="1838"/>
      <c r="CT21" s="1838"/>
      <c r="CU21" s="1838"/>
      <c r="CV21" s="1838"/>
      <c r="CW21" s="1838"/>
      <c r="CX21" s="1838"/>
      <c r="CY21" s="1838"/>
      <c r="CZ21" s="1838"/>
    </row>
    <row r="22" s="135" customFormat="true" ht="15" customHeight="true" x14ac:dyDescent="0.2">
      <c r="A22" s="2166" t="s">
        <v>54</v>
      </c>
      <c r="B22" s="994" t="s">
        <v>49</v>
      </c>
      <c r="C22" s="817">
        <v>11.751970274065021</v>
      </c>
      <c r="D22" s="818">
        <v>15.095656048351461</v>
      </c>
      <c r="E22" s="818">
        <v>8.590936927727812</v>
      </c>
      <c r="F22" s="818">
        <v>1.0132439754958609</v>
      </c>
      <c r="G22" s="819">
        <v>0</v>
      </c>
      <c r="H22" s="820">
        <v>1.345880236562202</v>
      </c>
      <c r="I22" s="818">
        <v>0.48534064884496447</v>
      </c>
      <c r="J22" s="818">
        <v>0</v>
      </c>
      <c r="K22" s="818">
        <v>0</v>
      </c>
      <c r="L22" s="821">
        <v>0</v>
      </c>
      <c r="M22" s="822">
        <v>12.918365990115344</v>
      </c>
      <c r="N22" s="818">
        <v>17.32423529451188</v>
      </c>
      <c r="O22" s="818">
        <v>13.92772193091435</v>
      </c>
      <c r="P22" s="818">
        <v>10.234628682812762</v>
      </c>
      <c r="Q22" s="819">
        <v>2.0193542165062115</v>
      </c>
      <c r="R22" s="820">
        <v>7.5232657315865881</v>
      </c>
      <c r="S22" s="818">
        <v>0</v>
      </c>
      <c r="T22" s="818">
        <v>0.3184526842394646</v>
      </c>
      <c r="U22" s="818">
        <v>0.53910666291025422</v>
      </c>
      <c r="V22" s="818">
        <v>10.801246434579166</v>
      </c>
      <c r="W22" s="818">
        <v>0.14352529177161868</v>
      </c>
      <c r="X22" s="818">
        <v>13.828474829994553</v>
      </c>
      <c r="Y22" s="818">
        <v>12.642759270078892</v>
      </c>
      <c r="Z22" s="818">
        <v>3.4933167753659697</v>
      </c>
      <c r="AA22" s="818">
        <v>15.207596890488023</v>
      </c>
      <c r="AB22" s="818">
        <v>7.7954835709409336</v>
      </c>
      <c r="AC22" s="818">
        <v>12.998888729674269</v>
      </c>
      <c r="AD22" s="1806">
        <v>0.43106351533204607</v>
      </c>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35"/>
      <c r="BA22" s="2186" t="s">
        <v>54</v>
      </c>
      <c r="BB22" s="148" t="s">
        <v>49</v>
      </c>
      <c r="BC22" s="1090" t="s">
        <v>35</v>
      </c>
      <c r="BD22" s="1110" t="s">
        <v>35</v>
      </c>
      <c r="BE22" s="1110" t="s">
        <v>35</v>
      </c>
      <c r="BF22" s="1110" t="s">
        <v>35</v>
      </c>
      <c r="BG22" s="1131" t="s">
        <v>35</v>
      </c>
      <c r="BH22" s="1152" t="s">
        <v>35</v>
      </c>
      <c r="BI22" s="1110" t="s">
        <v>35</v>
      </c>
      <c r="BJ22" s="1110" t="s">
        <v>35</v>
      </c>
      <c r="BK22" s="1110" t="s">
        <v>35</v>
      </c>
      <c r="BL22" s="1131" t="s">
        <v>35</v>
      </c>
      <c r="BM22" s="1152" t="s">
        <v>35</v>
      </c>
      <c r="BN22" s="1110" t="s">
        <v>35</v>
      </c>
      <c r="BO22" s="1110" t="s">
        <v>35</v>
      </c>
      <c r="BP22" s="1110" t="s">
        <v>35</v>
      </c>
      <c r="BQ22" s="1131" t="s">
        <v>35</v>
      </c>
      <c r="BR22" s="1152" t="s">
        <v>35</v>
      </c>
      <c r="BS22" s="1110" t="s">
        <v>35</v>
      </c>
      <c r="BT22" s="1110" t="s">
        <v>35</v>
      </c>
      <c r="BU22" s="1110" t="s">
        <v>35</v>
      </c>
      <c r="BV22" s="1110" t="s">
        <v>35</v>
      </c>
      <c r="BW22" s="1110" t="s">
        <v>35</v>
      </c>
      <c r="BX22" s="1110" t="s">
        <v>35</v>
      </c>
      <c r="BY22" s="1172" t="s">
        <v>35</v>
      </c>
      <c r="BZ22" s="1172" t="s">
        <v>35</v>
      </c>
      <c r="CA22" s="1172" t="s">
        <v>35</v>
      </c>
      <c r="CB22" s="1172" t="s">
        <v>35</v>
      </c>
      <c r="CC22" s="1172" t="s">
        <v>35</v>
      </c>
      <c r="CD22" s="1172" t="s">
        <v>35</v>
      </c>
      <c r="CE22" s="1838"/>
      <c r="CF22" s="1838"/>
      <c r="CG22" s="1838"/>
      <c r="CH22" s="1838"/>
      <c r="CI22" s="1838"/>
      <c r="CJ22" s="1838"/>
      <c r="CK22" s="1838"/>
      <c r="CL22" s="1838"/>
      <c r="CM22" s="1838"/>
      <c r="CN22" s="1838"/>
      <c r="CO22" s="1838"/>
      <c r="CP22" s="1838"/>
      <c r="CQ22" s="1838"/>
      <c r="CR22" s="1838"/>
      <c r="CS22" s="1838"/>
      <c r="CT22" s="1838"/>
      <c r="CU22" s="1838"/>
      <c r="CV22" s="1838"/>
      <c r="CW22" s="1838"/>
      <c r="CX22" s="1838"/>
      <c r="CY22" s="1838"/>
      <c r="CZ22" s="1838"/>
    </row>
    <row r="23" s="135" customFormat="true" ht="15" customHeight="true" x14ac:dyDescent="0.2">
      <c r="A23" s="2167"/>
      <c r="B23" s="995" t="s">
        <v>48</v>
      </c>
      <c r="C23" s="828">
        <v>88.248029725934956</v>
      </c>
      <c r="D23" s="829">
        <v>84.904343951648556</v>
      </c>
      <c r="E23" s="829">
        <v>91.40906307227219</v>
      </c>
      <c r="F23" s="829">
        <v>98.986756024504132</v>
      </c>
      <c r="G23" s="830">
        <v>100</v>
      </c>
      <c r="H23" s="831">
        <v>98.654119763437791</v>
      </c>
      <c r="I23" s="829">
        <v>99.514659351155032</v>
      </c>
      <c r="J23" s="829">
        <v>100</v>
      </c>
      <c r="K23" s="829">
        <v>100</v>
      </c>
      <c r="L23" s="832">
        <v>100</v>
      </c>
      <c r="M23" s="833">
        <v>87.081634009884652</v>
      </c>
      <c r="N23" s="829">
        <v>82.675764705488092</v>
      </c>
      <c r="O23" s="829">
        <v>86.072278069085655</v>
      </c>
      <c r="P23" s="829">
        <v>89.765371317187231</v>
      </c>
      <c r="Q23" s="830">
        <v>97.980645783493799</v>
      </c>
      <c r="R23" s="831">
        <v>92.476734268413423</v>
      </c>
      <c r="S23" s="829">
        <v>100</v>
      </c>
      <c r="T23" s="829">
        <v>99.681547315760525</v>
      </c>
      <c r="U23" s="829">
        <v>99.460893337089757</v>
      </c>
      <c r="V23" s="829">
        <v>89.198753565420844</v>
      </c>
      <c r="W23" s="829">
        <v>99.856474708228376</v>
      </c>
      <c r="X23" s="829">
        <v>86.171525170005438</v>
      </c>
      <c r="Y23" s="829">
        <v>87.357240729921131</v>
      </c>
      <c r="Z23" s="829">
        <v>96.506683224634017</v>
      </c>
      <c r="AA23" s="829">
        <v>84.792403109511966</v>
      </c>
      <c r="AB23" s="829">
        <v>92.204516429059041</v>
      </c>
      <c r="AC23" s="829">
        <v>87.001111270325751</v>
      </c>
      <c r="AD23" s="1807">
        <v>99.568936484667944</v>
      </c>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35"/>
      <c r="BA23" s="2187"/>
      <c r="BB23" s="149" t="s">
        <v>48</v>
      </c>
      <c r="BC23" s="1091" t="s">
        <v>35</v>
      </c>
      <c r="BD23" s="1111" t="s">
        <v>35</v>
      </c>
      <c r="BE23" s="1111" t="s">
        <v>35</v>
      </c>
      <c r="BF23" s="1111" t="s">
        <v>35</v>
      </c>
      <c r="BG23" s="1132" t="s">
        <v>35</v>
      </c>
      <c r="BH23" s="1153" t="s">
        <v>35</v>
      </c>
      <c r="BI23" s="1111" t="s">
        <v>35</v>
      </c>
      <c r="BJ23" s="1111" t="s">
        <v>35</v>
      </c>
      <c r="BK23" s="1111" t="s">
        <v>35</v>
      </c>
      <c r="BL23" s="1132" t="s">
        <v>35</v>
      </c>
      <c r="BM23" s="1153" t="s">
        <v>35</v>
      </c>
      <c r="BN23" s="1111" t="s">
        <v>35</v>
      </c>
      <c r="BO23" s="1111" t="s">
        <v>35</v>
      </c>
      <c r="BP23" s="1111" t="s">
        <v>35</v>
      </c>
      <c r="BQ23" s="1132" t="s">
        <v>35</v>
      </c>
      <c r="BR23" s="1153" t="s">
        <v>35</v>
      </c>
      <c r="BS23" s="1111" t="s">
        <v>35</v>
      </c>
      <c r="BT23" s="1111" t="s">
        <v>35</v>
      </c>
      <c r="BU23" s="1111" t="s">
        <v>35</v>
      </c>
      <c r="BV23" s="1111" t="s">
        <v>35</v>
      </c>
      <c r="BW23" s="1111" t="s">
        <v>35</v>
      </c>
      <c r="BX23" s="1111" t="s">
        <v>35</v>
      </c>
      <c r="BY23" s="1173" t="s">
        <v>35</v>
      </c>
      <c r="BZ23" s="1173" t="s">
        <v>35</v>
      </c>
      <c r="CA23" s="1173" t="s">
        <v>35</v>
      </c>
      <c r="CB23" s="1173" t="s">
        <v>35</v>
      </c>
      <c r="CC23" s="1173" t="s">
        <v>35</v>
      </c>
      <c r="CD23" s="1173" t="s">
        <v>35</v>
      </c>
      <c r="CE23" s="1839"/>
      <c r="CF23" s="1839"/>
      <c r="CG23" s="1839"/>
      <c r="CH23" s="1839"/>
      <c r="CI23" s="1839"/>
      <c r="CJ23" s="1839"/>
      <c r="CK23" s="1839"/>
      <c r="CL23" s="1839"/>
      <c r="CM23" s="1839"/>
      <c r="CN23" s="1839"/>
      <c r="CO23" s="1839"/>
      <c r="CP23" s="1839"/>
      <c r="CQ23" s="1839"/>
      <c r="CR23" s="1839"/>
      <c r="CS23" s="1839"/>
      <c r="CT23" s="1839"/>
      <c r="CU23" s="1839"/>
      <c r="CV23" s="1839"/>
      <c r="CW23" s="1839"/>
      <c r="CX23" s="1839"/>
      <c r="CY23" s="1839"/>
      <c r="CZ23" s="1839"/>
    </row>
    <row r="24" s="131" customFormat="true" ht="15" hidden="true" customHeight="true" x14ac:dyDescent="0.2">
      <c r="A24" s="2138"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39"/>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40"/>
      <c r="B26" s="241" t="s">
        <v>46</v>
      </c>
      <c r="C26" s="264"/>
      <c r="D26" s="265"/>
      <c r="E26" s="265"/>
      <c r="F26" s="265"/>
      <c r="G26" s="266"/>
      <c r="H26" s="267"/>
      <c r="I26" s="265"/>
      <c r="J26" s="265"/>
      <c r="K26" s="265"/>
      <c r="L26" s="268"/>
      <c r="M26" s="264"/>
      <c r="N26" s="265"/>
      <c r="O26" s="265"/>
      <c r="P26" s="265"/>
      <c r="Q26" s="266"/>
      <c r="R26" s="1765"/>
      <c r="S26" s="1766"/>
      <c r="T26" s="1766"/>
      <c r="U26" s="1766"/>
      <c r="V26" s="1766"/>
      <c r="W26" s="1766"/>
      <c r="X26" s="1766"/>
      <c r="Y26" s="1766"/>
      <c r="Z26" s="1766"/>
      <c r="AA26" s="1766"/>
      <c r="AB26" s="1767"/>
      <c r="AC26" s="1767"/>
      <c r="AD26" s="1767"/>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150" t="s">
        <v>114</v>
      </c>
      <c r="D27" s="2151"/>
      <c r="E27" s="2151"/>
      <c r="F27" s="2151"/>
      <c r="G27" s="2152"/>
      <c r="H27" s="2153" t="s">
        <v>38</v>
      </c>
      <c r="I27" s="2154"/>
      <c r="J27" s="2154"/>
      <c r="K27" s="2154"/>
      <c r="L27" s="2155"/>
      <c r="M27" s="2161" t="s">
        <v>37</v>
      </c>
      <c r="N27" s="2154"/>
      <c r="O27" s="2154"/>
      <c r="P27" s="2154"/>
      <c r="Q27" s="2155"/>
      <c r="R27" s="1759" t="s">
        <v>137</v>
      </c>
      <c r="S27" s="1795"/>
      <c r="T27" s="1795"/>
      <c r="U27" s="1795"/>
      <c r="V27" s="1795"/>
      <c r="W27" s="1795"/>
      <c r="X27" s="1795"/>
      <c r="Y27" s="1795"/>
      <c r="Z27" s="1795"/>
      <c r="AA27" s="1795"/>
      <c r="AB27" s="1795"/>
      <c r="AC27" s="1795"/>
      <c r="AD27" s="1796"/>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635"/>
      <c r="BA27" s="217" t="s">
        <v>128</v>
      </c>
      <c r="BB27" s="115" t="s">
        <v>95</v>
      </c>
      <c r="BC27" s="2188" t="s">
        <v>114</v>
      </c>
      <c r="BD27" s="2189"/>
      <c r="BE27" s="2189"/>
      <c r="BF27" s="2189"/>
      <c r="BG27" s="2190"/>
      <c r="BH27" s="2191" t="s">
        <v>38</v>
      </c>
      <c r="BI27" s="2189"/>
      <c r="BJ27" s="2189"/>
      <c r="BK27" s="2189"/>
      <c r="BL27" s="2190"/>
      <c r="BM27" s="2191" t="s">
        <v>37</v>
      </c>
      <c r="BN27" s="2189"/>
      <c r="BO27" s="2189"/>
      <c r="BP27" s="2189"/>
      <c r="BQ27" s="2192"/>
      <c r="BR27" s="1775" t="s">
        <v>137</v>
      </c>
      <c r="BS27" s="1776"/>
      <c r="BT27" s="1776"/>
      <c r="BU27" s="1776"/>
      <c r="BV27" s="1776"/>
      <c r="BW27" s="1776"/>
      <c r="BX27" s="1776"/>
      <c r="BY27" s="1777"/>
      <c r="BZ27" s="313"/>
      <c r="CA27" s="313"/>
      <c r="CB27" s="313"/>
      <c r="CC27" s="313"/>
      <c r="CD27" s="313"/>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12.75" x14ac:dyDescent="0.2">
      <c r="A28" s="184" t="s">
        <v>69</v>
      </c>
      <c r="B28" s="243"/>
      <c r="C28" s="272" t="s">
        <v>0</v>
      </c>
      <c r="D28" s="273" t="s">
        <v>1</v>
      </c>
      <c r="E28" s="273" t="s">
        <v>2</v>
      </c>
      <c r="F28" s="273" t="s">
        <v>3</v>
      </c>
      <c r="G28" s="274" t="s">
        <v>4</v>
      </c>
      <c r="H28" s="750" t="s">
        <v>0</v>
      </c>
      <c r="I28" s="692" t="s">
        <v>1</v>
      </c>
      <c r="J28" s="692" t="s">
        <v>2</v>
      </c>
      <c r="K28" s="692" t="s">
        <v>3</v>
      </c>
      <c r="L28" s="693" t="s">
        <v>4</v>
      </c>
      <c r="M28" s="738" t="s">
        <v>0</v>
      </c>
      <c r="N28" s="692" t="s">
        <v>1</v>
      </c>
      <c r="O28" s="692" t="s">
        <v>2</v>
      </c>
      <c r="P28" s="692" t="s">
        <v>3</v>
      </c>
      <c r="Q28" s="765" t="s">
        <v>4</v>
      </c>
      <c r="R28" s="750" t="s">
        <v>146</v>
      </c>
      <c r="S28" s="692" t="s">
        <v>147</v>
      </c>
      <c r="T28" s="692" t="s">
        <v>148</v>
      </c>
      <c r="U28" s="692" t="s">
        <v>149</v>
      </c>
      <c r="V28" s="692" t="s">
        <v>150</v>
      </c>
      <c r="W28" s="692" t="s">
        <v>151</v>
      </c>
      <c r="X28" s="692" t="s">
        <v>152</v>
      </c>
      <c r="Y28" s="692" t="s">
        <v>153</v>
      </c>
      <c r="Z28" s="692" t="s">
        <v>154</v>
      </c>
      <c r="AA28" s="692" t="s">
        <v>155</v>
      </c>
      <c r="AB28" s="692" t="s">
        <v>156</v>
      </c>
      <c r="AC28" s="692" t="s">
        <v>157</v>
      </c>
      <c r="AD28" s="694" t="s">
        <v>158</v>
      </c>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635"/>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146</v>
      </c>
      <c r="BS28" s="168" t="s">
        <v>147</v>
      </c>
      <c r="BT28" s="168" t="s">
        <v>148</v>
      </c>
      <c r="BU28" s="168" t="s">
        <v>149</v>
      </c>
      <c r="BV28" s="168" t="s">
        <v>150</v>
      </c>
      <c r="BW28" s="168" t="s">
        <v>151</v>
      </c>
      <c r="BX28" s="168" t="s">
        <v>152</v>
      </c>
      <c r="BY28" s="169" t="s">
        <v>153</v>
      </c>
      <c r="BZ28" s="169" t="s">
        <v>154</v>
      </c>
      <c r="CA28" s="169" t="s">
        <v>155</v>
      </c>
      <c r="CB28" s="169" t="s">
        <v>156</v>
      </c>
      <c r="CC28" s="169" t="s">
        <v>157</v>
      </c>
      <c r="CD28" s="169" t="s">
        <v>158</v>
      </c>
      <c r="CE28" s="1840"/>
      <c r="CF28" s="1840"/>
      <c r="CG28" s="1840"/>
      <c r="CH28" s="1840"/>
      <c r="CI28" s="1840"/>
      <c r="CJ28" s="1840"/>
      <c r="CK28" s="1840"/>
      <c r="CL28" s="1840"/>
      <c r="CM28" s="1840"/>
      <c r="CN28" s="1840"/>
      <c r="CO28" s="1840"/>
      <c r="CP28" s="1840"/>
      <c r="CQ28" s="1840"/>
      <c r="CR28" s="1840"/>
      <c r="CS28" s="1840"/>
      <c r="CT28" s="1840"/>
      <c r="CU28" s="1840"/>
      <c r="CV28" s="1840"/>
      <c r="CW28" s="1840"/>
      <c r="CX28" s="1840"/>
      <c r="CY28" s="1840"/>
      <c r="CZ28" s="1840"/>
    </row>
    <row r="29" s="135" customFormat="true" ht="15" customHeight="true" x14ac:dyDescent="0.2">
      <c r="A29" s="2148" t="s">
        <v>57</v>
      </c>
      <c r="B29" s="996" t="s">
        <v>49</v>
      </c>
      <c r="C29" s="836">
        <v>27.79665234417757</v>
      </c>
      <c r="D29" s="837">
        <v>32.226724680070049</v>
      </c>
      <c r="E29" s="837">
        <v>49.334611189967397</v>
      </c>
      <c r="F29" s="837">
        <v>83.901125626041633</v>
      </c>
      <c r="G29" s="838">
        <v>99.31994486433193</v>
      </c>
      <c r="H29" s="839">
        <v>92.293037768485078</v>
      </c>
      <c r="I29" s="837">
        <v>97.585232701272545</v>
      </c>
      <c r="J29" s="837">
        <v>99.798797060196449</v>
      </c>
      <c r="K29" s="837">
        <v>100</v>
      </c>
      <c r="L29" s="840">
        <v>100</v>
      </c>
      <c r="M29" s="841">
        <v>21.564939496601689</v>
      </c>
      <c r="N29" s="837">
        <v>32.407365292972869</v>
      </c>
      <c r="O29" s="837">
        <v>29.05965045518613</v>
      </c>
      <c r="P29" s="837">
        <v>39.693285333030957</v>
      </c>
      <c r="Q29" s="838">
        <v>71.963100132341381</v>
      </c>
      <c r="R29" s="839">
        <v>24.136604678788139</v>
      </c>
      <c r="S29" s="837">
        <v>100</v>
      </c>
      <c r="T29" s="837">
        <v>90.576565264926316</v>
      </c>
      <c r="U29" s="837">
        <v>94.506789362629817</v>
      </c>
      <c r="V29" s="837">
        <v>44.070823051746736</v>
      </c>
      <c r="W29" s="837">
        <v>92.013119068815357</v>
      </c>
      <c r="X29" s="837">
        <v>55.974841871510485</v>
      </c>
      <c r="Y29" s="837">
        <v>21.045325993884308</v>
      </c>
      <c r="Z29" s="837">
        <v>65.38780717199279</v>
      </c>
      <c r="AA29" s="837">
        <v>19.702055595888901</v>
      </c>
      <c r="AB29" s="837">
        <v>55.43860293684277</v>
      </c>
      <c r="AC29" s="837">
        <v>64.068502930945641</v>
      </c>
      <c r="AD29" s="1808">
        <v>88.766623255503291</v>
      </c>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635"/>
      <c r="BA29" s="2159" t="s">
        <v>57</v>
      </c>
      <c r="BB29" s="150" t="s">
        <v>49</v>
      </c>
      <c r="BC29" s="1092" t="s">
        <v>35</v>
      </c>
      <c r="BD29" s="1112" t="s">
        <v>35</v>
      </c>
      <c r="BE29" s="1112" t="s">
        <v>35</v>
      </c>
      <c r="BF29" s="1112" t="s">
        <v>35</v>
      </c>
      <c r="BG29" s="1133" t="s">
        <v>35</v>
      </c>
      <c r="BH29" s="1154" t="s">
        <v>35</v>
      </c>
      <c r="BI29" s="1112" t="s">
        <v>35</v>
      </c>
      <c r="BJ29" s="1112" t="s">
        <v>35</v>
      </c>
      <c r="BK29" s="1112" t="s">
        <v>35</v>
      </c>
      <c r="BL29" s="1133" t="s">
        <v>35</v>
      </c>
      <c r="BM29" s="1154" t="s">
        <v>35</v>
      </c>
      <c r="BN29" s="1112" t="s">
        <v>35</v>
      </c>
      <c r="BO29" s="1112" t="s">
        <v>35</v>
      </c>
      <c r="BP29" s="1112" t="s">
        <v>35</v>
      </c>
      <c r="BQ29" s="1133" t="s">
        <v>35</v>
      </c>
      <c r="BR29" s="1154" t="s">
        <v>35</v>
      </c>
      <c r="BS29" s="1112" t="s">
        <v>35</v>
      </c>
      <c r="BT29" s="1112" t="s">
        <v>35</v>
      </c>
      <c r="BU29" s="1112" t="s">
        <v>35</v>
      </c>
      <c r="BV29" s="1112" t="s">
        <v>35</v>
      </c>
      <c r="BW29" s="1112" t="s">
        <v>35</v>
      </c>
      <c r="BX29" s="1112" t="s">
        <v>35</v>
      </c>
      <c r="BY29" s="1174" t="s">
        <v>35</v>
      </c>
      <c r="BZ29" s="1174" t="s">
        <v>35</v>
      </c>
      <c r="CA29" s="1174" t="s">
        <v>35</v>
      </c>
      <c r="CB29" s="1174" t="s">
        <v>35</v>
      </c>
      <c r="CC29" s="1174" t="s">
        <v>35</v>
      </c>
      <c r="CD29" s="1174" t="s">
        <v>35</v>
      </c>
      <c r="CE29" s="1841"/>
      <c r="CF29" s="1841"/>
      <c r="CG29" s="1841"/>
      <c r="CH29" s="1841"/>
      <c r="CI29" s="1841"/>
      <c r="CJ29" s="1841"/>
      <c r="CK29" s="1841"/>
      <c r="CL29" s="1841"/>
      <c r="CM29" s="1841"/>
      <c r="CN29" s="1841"/>
      <c r="CO29" s="1841"/>
      <c r="CP29" s="1841"/>
      <c r="CQ29" s="1841"/>
      <c r="CR29" s="1841"/>
      <c r="CS29" s="1841"/>
      <c r="CT29" s="1841"/>
      <c r="CU29" s="1841"/>
      <c r="CV29" s="1841"/>
      <c r="CW29" s="1841"/>
      <c r="CX29" s="1841"/>
      <c r="CY29" s="1841"/>
      <c r="CZ29" s="1841"/>
    </row>
    <row r="30" s="135" customFormat="true" ht="15" customHeight="true" x14ac:dyDescent="0.2">
      <c r="A30" s="2149"/>
      <c r="B30" s="997" t="s">
        <v>48</v>
      </c>
      <c r="C30" s="842">
        <v>72.203347655822299</v>
      </c>
      <c r="D30" s="843">
        <v>67.773275319929937</v>
      </c>
      <c r="E30" s="843">
        <v>50.665388810032397</v>
      </c>
      <c r="F30" s="843">
        <v>16.098874373958228</v>
      </c>
      <c r="G30" s="844">
        <v>0.6800551356680743</v>
      </c>
      <c r="H30" s="845">
        <v>7.7069622315148951</v>
      </c>
      <c r="I30" s="843">
        <v>2.4147672987274484</v>
      </c>
      <c r="J30" s="843">
        <v>0.20120293980358789</v>
      </c>
      <c r="K30" s="843">
        <v>0</v>
      </c>
      <c r="L30" s="846">
        <v>0</v>
      </c>
      <c r="M30" s="847">
        <v>78.43506050339839</v>
      </c>
      <c r="N30" s="843">
        <v>67.592634707027301</v>
      </c>
      <c r="O30" s="843">
        <v>70.940349544813941</v>
      </c>
      <c r="P30" s="843">
        <v>60.306714666968965</v>
      </c>
      <c r="Q30" s="844">
        <v>28.036899867658576</v>
      </c>
      <c r="R30" s="845">
        <v>75.863395321211897</v>
      </c>
      <c r="S30" s="843">
        <v>0</v>
      </c>
      <c r="T30" s="843">
        <v>9.4234347350736893</v>
      </c>
      <c r="U30" s="843">
        <v>5.4932106373700877</v>
      </c>
      <c r="V30" s="843">
        <v>55.929176948253371</v>
      </c>
      <c r="W30" s="843">
        <v>7.9868809311846327</v>
      </c>
      <c r="X30" s="843">
        <v>44.02515812848943</v>
      </c>
      <c r="Y30" s="843">
        <v>78.954674006115624</v>
      </c>
      <c r="Z30" s="843">
        <v>34.612192828007153</v>
      </c>
      <c r="AA30" s="843">
        <v>80.297944404111163</v>
      </c>
      <c r="AB30" s="843">
        <v>44.561397063157258</v>
      </c>
      <c r="AC30" s="843">
        <v>35.931497069054338</v>
      </c>
      <c r="AD30" s="1809">
        <v>11.233376744496763</v>
      </c>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635"/>
      <c r="BA30" s="2160"/>
      <c r="BB30" s="151" t="s">
        <v>48</v>
      </c>
      <c r="BC30" s="1093" t="s">
        <v>35</v>
      </c>
      <c r="BD30" s="1113" t="s">
        <v>35</v>
      </c>
      <c r="BE30" s="1113" t="s">
        <v>35</v>
      </c>
      <c r="BF30" s="1113" t="s">
        <v>35</v>
      </c>
      <c r="BG30" s="1134" t="s">
        <v>35</v>
      </c>
      <c r="BH30" s="1155" t="s">
        <v>35</v>
      </c>
      <c r="BI30" s="1113" t="s">
        <v>35</v>
      </c>
      <c r="BJ30" s="1113" t="s">
        <v>35</v>
      </c>
      <c r="BK30" s="1113" t="s">
        <v>35</v>
      </c>
      <c r="BL30" s="1134" t="s">
        <v>35</v>
      </c>
      <c r="BM30" s="1155" t="s">
        <v>35</v>
      </c>
      <c r="BN30" s="1113" t="s">
        <v>35</v>
      </c>
      <c r="BO30" s="1113" t="s">
        <v>35</v>
      </c>
      <c r="BP30" s="1113" t="s">
        <v>35</v>
      </c>
      <c r="BQ30" s="1134" t="s">
        <v>35</v>
      </c>
      <c r="BR30" s="1155" t="s">
        <v>35</v>
      </c>
      <c r="BS30" s="1113" t="s">
        <v>35</v>
      </c>
      <c r="BT30" s="1113" t="s">
        <v>35</v>
      </c>
      <c r="BU30" s="1113" t="s">
        <v>35</v>
      </c>
      <c r="BV30" s="1113" t="s">
        <v>35</v>
      </c>
      <c r="BW30" s="1113" t="s">
        <v>35</v>
      </c>
      <c r="BX30" s="1113" t="s">
        <v>35</v>
      </c>
      <c r="BY30" s="1175" t="s">
        <v>35</v>
      </c>
      <c r="BZ30" s="1175" t="s">
        <v>35</v>
      </c>
      <c r="CA30" s="1175" t="s">
        <v>35</v>
      </c>
      <c r="CB30" s="1175" t="s">
        <v>35</v>
      </c>
      <c r="CC30" s="1175" t="s">
        <v>35</v>
      </c>
      <c r="CD30" s="1175" t="s">
        <v>35</v>
      </c>
      <c r="CE30" s="1842"/>
      <c r="CF30" s="1842"/>
      <c r="CG30" s="1842"/>
      <c r="CH30" s="1842"/>
      <c r="CI30" s="1842"/>
      <c r="CJ30" s="1842"/>
      <c r="CK30" s="1842"/>
      <c r="CL30" s="1842"/>
      <c r="CM30" s="1842"/>
      <c r="CN30" s="1842"/>
      <c r="CO30" s="1842"/>
      <c r="CP30" s="1842"/>
      <c r="CQ30" s="1842"/>
      <c r="CR30" s="1842"/>
      <c r="CS30" s="1842"/>
      <c r="CT30" s="1842"/>
      <c r="CU30" s="1842"/>
      <c r="CV30" s="1842"/>
      <c r="CW30" s="1842"/>
      <c r="CX30" s="1842"/>
      <c r="CY30" s="1842"/>
      <c r="CZ30" s="1842"/>
    </row>
    <row r="31" s="130" customFormat="true" ht="15" customHeight="true" x14ac:dyDescent="0.2">
      <c r="A31" s="2147" t="s">
        <v>103</v>
      </c>
      <c r="B31" s="249" t="s">
        <v>49</v>
      </c>
      <c r="C31" s="848">
        <v>5.714389674958575</v>
      </c>
      <c r="D31" s="849">
        <v>5.2477941367940515</v>
      </c>
      <c r="E31" s="849">
        <v>18.323571131958118</v>
      </c>
      <c r="F31" s="849">
        <v>60.788133102833378</v>
      </c>
      <c r="G31" s="850">
        <v>98.387242656428782</v>
      </c>
      <c r="H31" s="851">
        <v>31.541701692657121</v>
      </c>
      <c r="I31" s="849">
        <v>69.483634736528714</v>
      </c>
      <c r="J31" s="849">
        <v>96.447030777424018</v>
      </c>
      <c r="K31" s="849">
        <v>99.820556438609643</v>
      </c>
      <c r="L31" s="852">
        <v>99.570657433387694</v>
      </c>
      <c r="M31" s="853">
        <v>3.9588587997902729</v>
      </c>
      <c r="N31" s="849">
        <v>4.4031146845520208</v>
      </c>
      <c r="O31" s="849">
        <v>5.2896477252923431</v>
      </c>
      <c r="P31" s="849">
        <v>15.429137830276693</v>
      </c>
      <c r="Q31" s="850">
        <v>55.955486930218953</v>
      </c>
      <c r="R31" s="851">
        <v>5.6875695104235549</v>
      </c>
      <c r="S31" s="849">
        <v>100</v>
      </c>
      <c r="T31" s="849">
        <v>74.899283055117493</v>
      </c>
      <c r="U31" s="849">
        <v>89.92273447377265</v>
      </c>
      <c r="V31" s="849">
        <v>21.269696612685234</v>
      </c>
      <c r="W31" s="849">
        <v>71.09109443218145</v>
      </c>
      <c r="X31" s="849">
        <v>43.301137775054009</v>
      </c>
      <c r="Y31" s="849">
        <v>1.723152795833601</v>
      </c>
      <c r="Z31" s="849">
        <v>48.94598992400018</v>
      </c>
      <c r="AA31" s="849">
        <v>3.6061102144956032</v>
      </c>
      <c r="AB31" s="849">
        <v>20.211603737410368</v>
      </c>
      <c r="AC31" s="849">
        <v>27.720900016798723</v>
      </c>
      <c r="AD31" s="1810">
        <v>67.27343751952472</v>
      </c>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635"/>
      <c r="BA31" s="2160" t="s">
        <v>103</v>
      </c>
      <c r="BB31" s="151" t="s">
        <v>49</v>
      </c>
      <c r="BC31" s="1093" t="s">
        <v>35</v>
      </c>
      <c r="BD31" s="1113" t="s">
        <v>35</v>
      </c>
      <c r="BE31" s="1113" t="s">
        <v>35</v>
      </c>
      <c r="BF31" s="1113" t="s">
        <v>35</v>
      </c>
      <c r="BG31" s="1134" t="s">
        <v>35</v>
      </c>
      <c r="BH31" s="1155" t="s">
        <v>35</v>
      </c>
      <c r="BI31" s="1113" t="s">
        <v>35</v>
      </c>
      <c r="BJ31" s="1113" t="s">
        <v>35</v>
      </c>
      <c r="BK31" s="1113" t="s">
        <v>35</v>
      </c>
      <c r="BL31" s="1134" t="s">
        <v>35</v>
      </c>
      <c r="BM31" s="1155" t="s">
        <v>35</v>
      </c>
      <c r="BN31" s="1113" t="s">
        <v>35</v>
      </c>
      <c r="BO31" s="1113" t="s">
        <v>35</v>
      </c>
      <c r="BP31" s="1113" t="s">
        <v>35</v>
      </c>
      <c r="BQ31" s="1134" t="s">
        <v>35</v>
      </c>
      <c r="BR31" s="1155" t="s">
        <v>35</v>
      </c>
      <c r="BS31" s="1113" t="s">
        <v>35</v>
      </c>
      <c r="BT31" s="1113" t="s">
        <v>35</v>
      </c>
      <c r="BU31" s="1113" t="s">
        <v>35</v>
      </c>
      <c r="BV31" s="1113" t="s">
        <v>35</v>
      </c>
      <c r="BW31" s="1113" t="s">
        <v>35</v>
      </c>
      <c r="BX31" s="1113" t="s">
        <v>35</v>
      </c>
      <c r="BY31" s="1175" t="s">
        <v>35</v>
      </c>
      <c r="BZ31" s="1175" t="s">
        <v>35</v>
      </c>
      <c r="CA31" s="1175" t="s">
        <v>35</v>
      </c>
      <c r="CB31" s="1175" t="s">
        <v>35</v>
      </c>
      <c r="CC31" s="1175" t="s">
        <v>35</v>
      </c>
      <c r="CD31" s="1175" t="s">
        <v>35</v>
      </c>
      <c r="CE31" s="1842"/>
      <c r="CF31" s="1842"/>
      <c r="CG31" s="1842"/>
      <c r="CH31" s="1842"/>
      <c r="CI31" s="1842"/>
      <c r="CJ31" s="1842"/>
      <c r="CK31" s="1842"/>
      <c r="CL31" s="1842"/>
      <c r="CM31" s="1842"/>
      <c r="CN31" s="1842"/>
      <c r="CO31" s="1842"/>
      <c r="CP31" s="1842"/>
      <c r="CQ31" s="1842"/>
      <c r="CR31" s="1842"/>
      <c r="CS31" s="1842"/>
      <c r="CT31" s="1842"/>
      <c r="CU31" s="1842"/>
      <c r="CV31" s="1842"/>
      <c r="CW31" s="1842"/>
      <c r="CX31" s="1842"/>
      <c r="CY31" s="1842"/>
      <c r="CZ31" s="1842"/>
    </row>
    <row r="32" s="130" customFormat="true" ht="15" customHeight="true" x14ac:dyDescent="0.2">
      <c r="A32" s="2147"/>
      <c r="B32" s="249" t="s">
        <v>48</v>
      </c>
      <c r="C32" s="842">
        <v>94.285610325041404</v>
      </c>
      <c r="D32" s="843">
        <v>94.752205863205987</v>
      </c>
      <c r="E32" s="843">
        <v>81.676428868041654</v>
      </c>
      <c r="F32" s="843">
        <v>39.211866897166566</v>
      </c>
      <c r="G32" s="844">
        <v>1.612757343571227</v>
      </c>
      <c r="H32" s="845">
        <v>68.458298307342901</v>
      </c>
      <c r="I32" s="843">
        <v>30.516365263471368</v>
      </c>
      <c r="J32" s="843">
        <v>3.5529692225760052</v>
      </c>
      <c r="K32" s="843">
        <v>0.17944356139037052</v>
      </c>
      <c r="L32" s="846">
        <v>0.42934256661229886</v>
      </c>
      <c r="M32" s="847">
        <v>96.041141200209722</v>
      </c>
      <c r="N32" s="843">
        <v>95.596885315447992</v>
      </c>
      <c r="O32" s="843">
        <v>94.710352274707674</v>
      </c>
      <c r="P32" s="843">
        <v>84.570862169723199</v>
      </c>
      <c r="Q32" s="844">
        <v>44.044513069780912</v>
      </c>
      <c r="R32" s="845">
        <v>94.312430489576471</v>
      </c>
      <c r="S32" s="843">
        <v>0</v>
      </c>
      <c r="T32" s="843">
        <v>25.100716944882478</v>
      </c>
      <c r="U32" s="843">
        <v>10.077265526227187</v>
      </c>
      <c r="V32" s="843">
        <v>78.730303387314848</v>
      </c>
      <c r="W32" s="843">
        <v>28.90890556781854</v>
      </c>
      <c r="X32" s="843">
        <v>56.698862224945934</v>
      </c>
      <c r="Y32" s="843">
        <v>98.276847204166444</v>
      </c>
      <c r="Z32" s="843">
        <v>51.05401007599972</v>
      </c>
      <c r="AA32" s="843">
        <v>96.393889785504385</v>
      </c>
      <c r="AB32" s="843">
        <v>79.788396262589686</v>
      </c>
      <c r="AC32" s="843">
        <v>72.279099983201235</v>
      </c>
      <c r="AD32" s="1809">
        <v>32.726562480475472</v>
      </c>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635"/>
      <c r="BA32" s="2160"/>
      <c r="BB32" s="151" t="s">
        <v>48</v>
      </c>
      <c r="BC32" s="1093" t="s">
        <v>35</v>
      </c>
      <c r="BD32" s="1113" t="s">
        <v>35</v>
      </c>
      <c r="BE32" s="1113" t="s">
        <v>35</v>
      </c>
      <c r="BF32" s="1113" t="s">
        <v>35</v>
      </c>
      <c r="BG32" s="1134" t="s">
        <v>35</v>
      </c>
      <c r="BH32" s="1155" t="s">
        <v>35</v>
      </c>
      <c r="BI32" s="1113" t="s">
        <v>35</v>
      </c>
      <c r="BJ32" s="1113" t="s">
        <v>35</v>
      </c>
      <c r="BK32" s="1113" t="s">
        <v>35</v>
      </c>
      <c r="BL32" s="1134" t="s">
        <v>35</v>
      </c>
      <c r="BM32" s="1155" t="s">
        <v>35</v>
      </c>
      <c r="BN32" s="1113" t="s">
        <v>35</v>
      </c>
      <c r="BO32" s="1113" t="s">
        <v>35</v>
      </c>
      <c r="BP32" s="1113" t="s">
        <v>35</v>
      </c>
      <c r="BQ32" s="1134" t="s">
        <v>35</v>
      </c>
      <c r="BR32" s="1155" t="s">
        <v>35</v>
      </c>
      <c r="BS32" s="1113" t="s">
        <v>35</v>
      </c>
      <c r="BT32" s="1113" t="s">
        <v>35</v>
      </c>
      <c r="BU32" s="1113" t="s">
        <v>35</v>
      </c>
      <c r="BV32" s="1113" t="s">
        <v>35</v>
      </c>
      <c r="BW32" s="1113" t="s">
        <v>35</v>
      </c>
      <c r="BX32" s="1113" t="s">
        <v>35</v>
      </c>
      <c r="BY32" s="1175" t="s">
        <v>35</v>
      </c>
      <c r="BZ32" s="1175" t="s">
        <v>35</v>
      </c>
      <c r="CA32" s="1175" t="s">
        <v>35</v>
      </c>
      <c r="CB32" s="1175" t="s">
        <v>35</v>
      </c>
      <c r="CC32" s="1175" t="s">
        <v>35</v>
      </c>
      <c r="CD32" s="1175" t="s">
        <v>35</v>
      </c>
      <c r="CE32" s="1842"/>
      <c r="CF32" s="1842"/>
      <c r="CG32" s="1842"/>
      <c r="CH32" s="1842"/>
      <c r="CI32" s="1842"/>
      <c r="CJ32" s="1842"/>
      <c r="CK32" s="1842"/>
      <c r="CL32" s="1842"/>
      <c r="CM32" s="1842"/>
      <c r="CN32" s="1842"/>
      <c r="CO32" s="1842"/>
      <c r="CP32" s="1842"/>
      <c r="CQ32" s="1842"/>
      <c r="CR32" s="1842"/>
      <c r="CS32" s="1842"/>
      <c r="CT32" s="1842"/>
      <c r="CU32" s="1842"/>
      <c r="CV32" s="1842"/>
      <c r="CW32" s="1842"/>
      <c r="CX32" s="1842"/>
      <c r="CY32" s="1842"/>
      <c r="CZ32" s="1842"/>
    </row>
    <row r="33" s="130" customFormat="true" ht="15" customHeight="true" x14ac:dyDescent="0.2">
      <c r="A33" s="2147" t="s">
        <v>104</v>
      </c>
      <c r="B33" s="249" t="s">
        <v>49</v>
      </c>
      <c r="C33" s="1026" t="s">
        <v>35</v>
      </c>
      <c r="D33" s="1037" t="s">
        <v>35</v>
      </c>
      <c r="E33" s="1037" t="s">
        <v>35</v>
      </c>
      <c r="F33" s="1037" t="s">
        <v>35</v>
      </c>
      <c r="G33" s="1048" t="s">
        <v>35</v>
      </c>
      <c r="H33" s="1059" t="s">
        <v>35</v>
      </c>
      <c r="I33" s="1037" t="s">
        <v>35</v>
      </c>
      <c r="J33" s="1037" t="s">
        <v>35</v>
      </c>
      <c r="K33" s="1037" t="s">
        <v>35</v>
      </c>
      <c r="L33" s="1070" t="s">
        <v>35</v>
      </c>
      <c r="M33" s="1081" t="s">
        <v>35</v>
      </c>
      <c r="N33" s="1037" t="s">
        <v>35</v>
      </c>
      <c r="O33" s="1037" t="s">
        <v>35</v>
      </c>
      <c r="P33" s="1037" t="s">
        <v>35</v>
      </c>
      <c r="Q33" s="1048" t="s">
        <v>35</v>
      </c>
      <c r="R33" s="1059" t="s">
        <v>35</v>
      </c>
      <c r="S33" s="1037" t="s">
        <v>35</v>
      </c>
      <c r="T33" s="1037" t="s">
        <v>35</v>
      </c>
      <c r="U33" s="1037" t="s">
        <v>35</v>
      </c>
      <c r="V33" s="1037" t="s">
        <v>35</v>
      </c>
      <c r="W33" s="1037" t="s">
        <v>35</v>
      </c>
      <c r="X33" s="1037" t="s">
        <v>35</v>
      </c>
      <c r="Y33" s="1087" t="s">
        <v>35</v>
      </c>
      <c r="Z33" s="1087" t="s">
        <v>35</v>
      </c>
      <c r="AA33" s="1087" t="s">
        <v>35</v>
      </c>
      <c r="AB33" s="1087" t="s">
        <v>35</v>
      </c>
      <c r="AC33" s="1087" t="s">
        <v>35</v>
      </c>
      <c r="AD33" s="1811" t="s">
        <v>35</v>
      </c>
      <c r="AE33" s="1831"/>
      <c r="AF33" s="1831"/>
      <c r="AG33" s="1831"/>
      <c r="AH33" s="1831"/>
      <c r="AI33" s="1831"/>
      <c r="AJ33" s="1831"/>
      <c r="AK33" s="1831"/>
      <c r="AL33" s="1831"/>
      <c r="AM33" s="1831"/>
      <c r="AN33" s="1831"/>
      <c r="AO33" s="1831"/>
      <c r="AP33" s="1831"/>
      <c r="AQ33" s="1831"/>
      <c r="AR33" s="1831"/>
      <c r="AS33" s="1831"/>
      <c r="AT33" s="1831"/>
      <c r="AU33" s="1831"/>
      <c r="AV33" s="1831"/>
      <c r="AW33" s="1831"/>
      <c r="AX33" s="1831"/>
      <c r="AY33" s="1831"/>
      <c r="AZ33" s="215"/>
      <c r="BA33" s="2160" t="s">
        <v>104</v>
      </c>
      <c r="BB33" s="151" t="s">
        <v>49</v>
      </c>
      <c r="BC33" s="1093" t="s">
        <v>35</v>
      </c>
      <c r="BD33" s="1113" t="s">
        <v>35</v>
      </c>
      <c r="BE33" s="1113" t="s">
        <v>35</v>
      </c>
      <c r="BF33" s="1113" t="s">
        <v>35</v>
      </c>
      <c r="BG33" s="1134" t="s">
        <v>35</v>
      </c>
      <c r="BH33" s="1155" t="s">
        <v>35</v>
      </c>
      <c r="BI33" s="1113" t="s">
        <v>35</v>
      </c>
      <c r="BJ33" s="1113" t="s">
        <v>35</v>
      </c>
      <c r="BK33" s="1113" t="s">
        <v>35</v>
      </c>
      <c r="BL33" s="1134" t="s">
        <v>35</v>
      </c>
      <c r="BM33" s="1155" t="s">
        <v>35</v>
      </c>
      <c r="BN33" s="1113" t="s">
        <v>35</v>
      </c>
      <c r="BO33" s="1113" t="s">
        <v>35</v>
      </c>
      <c r="BP33" s="1113" t="s">
        <v>35</v>
      </c>
      <c r="BQ33" s="1134" t="s">
        <v>35</v>
      </c>
      <c r="BR33" s="1155" t="s">
        <v>35</v>
      </c>
      <c r="BS33" s="1113" t="s">
        <v>35</v>
      </c>
      <c r="BT33" s="1113" t="s">
        <v>35</v>
      </c>
      <c r="BU33" s="1113" t="s">
        <v>35</v>
      </c>
      <c r="BV33" s="1113" t="s">
        <v>35</v>
      </c>
      <c r="BW33" s="1113" t="s">
        <v>35</v>
      </c>
      <c r="BX33" s="1113" t="s">
        <v>35</v>
      </c>
      <c r="BY33" s="1175" t="s">
        <v>35</v>
      </c>
      <c r="BZ33" s="1175" t="s">
        <v>35</v>
      </c>
      <c r="CA33" s="1175" t="s">
        <v>35</v>
      </c>
      <c r="CB33" s="1175" t="s">
        <v>35</v>
      </c>
      <c r="CC33" s="1175" t="s">
        <v>35</v>
      </c>
      <c r="CD33" s="1175" t="s">
        <v>35</v>
      </c>
      <c r="CE33" s="1842"/>
      <c r="CF33" s="1842"/>
      <c r="CG33" s="1842"/>
      <c r="CH33" s="1842"/>
      <c r="CI33" s="1842"/>
      <c r="CJ33" s="1842"/>
      <c r="CK33" s="1842"/>
      <c r="CL33" s="1842"/>
      <c r="CM33" s="1842"/>
      <c r="CN33" s="1842"/>
      <c r="CO33" s="1842"/>
      <c r="CP33" s="1842"/>
      <c r="CQ33" s="1842"/>
      <c r="CR33" s="1842"/>
      <c r="CS33" s="1842"/>
      <c r="CT33" s="1842"/>
      <c r="CU33" s="1842"/>
      <c r="CV33" s="1842"/>
      <c r="CW33" s="1842"/>
      <c r="CX33" s="1842"/>
      <c r="CY33" s="1842"/>
      <c r="CZ33" s="1842"/>
    </row>
    <row r="34" s="130" customFormat="true" ht="15" customHeight="true" x14ac:dyDescent="0.2">
      <c r="A34" s="2147"/>
      <c r="B34" s="249" t="s">
        <v>48</v>
      </c>
      <c r="C34" s="1026" t="s">
        <v>35</v>
      </c>
      <c r="D34" s="1037" t="s">
        <v>35</v>
      </c>
      <c r="E34" s="1037" t="s">
        <v>35</v>
      </c>
      <c r="F34" s="1037" t="s">
        <v>35</v>
      </c>
      <c r="G34" s="1048" t="s">
        <v>35</v>
      </c>
      <c r="H34" s="1059" t="s">
        <v>35</v>
      </c>
      <c r="I34" s="1037" t="s">
        <v>35</v>
      </c>
      <c r="J34" s="1037" t="s">
        <v>35</v>
      </c>
      <c r="K34" s="1037" t="s">
        <v>35</v>
      </c>
      <c r="L34" s="1070" t="s">
        <v>35</v>
      </c>
      <c r="M34" s="1081" t="s">
        <v>35</v>
      </c>
      <c r="N34" s="1037" t="s">
        <v>35</v>
      </c>
      <c r="O34" s="1037" t="s">
        <v>35</v>
      </c>
      <c r="P34" s="1037" t="s">
        <v>35</v>
      </c>
      <c r="Q34" s="1048" t="s">
        <v>35</v>
      </c>
      <c r="R34" s="1059" t="s">
        <v>35</v>
      </c>
      <c r="S34" s="1037" t="s">
        <v>35</v>
      </c>
      <c r="T34" s="1037" t="s">
        <v>35</v>
      </c>
      <c r="U34" s="1037" t="s">
        <v>35</v>
      </c>
      <c r="V34" s="1037" t="s">
        <v>35</v>
      </c>
      <c r="W34" s="1037" t="s">
        <v>35</v>
      </c>
      <c r="X34" s="1037" t="s">
        <v>35</v>
      </c>
      <c r="Y34" s="1087" t="s">
        <v>35</v>
      </c>
      <c r="Z34" s="1087" t="s">
        <v>35</v>
      </c>
      <c r="AA34" s="1087" t="s">
        <v>35</v>
      </c>
      <c r="AB34" s="1087" t="s">
        <v>35</v>
      </c>
      <c r="AC34" s="1087" t="s">
        <v>35</v>
      </c>
      <c r="AD34" s="1811" t="s">
        <v>35</v>
      </c>
      <c r="AE34" s="1831"/>
      <c r="AF34" s="1831"/>
      <c r="AG34" s="1831"/>
      <c r="AH34" s="1831"/>
      <c r="AI34" s="1831"/>
      <c r="AJ34" s="1831"/>
      <c r="AK34" s="1831"/>
      <c r="AL34" s="1831"/>
      <c r="AM34" s="1831"/>
      <c r="AN34" s="1831"/>
      <c r="AO34" s="1831"/>
      <c r="AP34" s="1831"/>
      <c r="AQ34" s="1831"/>
      <c r="AR34" s="1831"/>
      <c r="AS34" s="1831"/>
      <c r="AT34" s="1831"/>
      <c r="AU34" s="1831"/>
      <c r="AV34" s="1831"/>
      <c r="AW34" s="1831"/>
      <c r="AX34" s="1831"/>
      <c r="AY34" s="1831"/>
      <c r="AZ34" s="215"/>
      <c r="BA34" s="2160"/>
      <c r="BB34" s="151" t="s">
        <v>48</v>
      </c>
      <c r="BC34" s="1093" t="s">
        <v>35</v>
      </c>
      <c r="BD34" s="1113" t="s">
        <v>35</v>
      </c>
      <c r="BE34" s="1113" t="s">
        <v>35</v>
      </c>
      <c r="BF34" s="1113" t="s">
        <v>35</v>
      </c>
      <c r="BG34" s="1134" t="s">
        <v>35</v>
      </c>
      <c r="BH34" s="1155" t="s">
        <v>35</v>
      </c>
      <c r="BI34" s="1113" t="s">
        <v>35</v>
      </c>
      <c r="BJ34" s="1113" t="s">
        <v>35</v>
      </c>
      <c r="BK34" s="1113" t="s">
        <v>35</v>
      </c>
      <c r="BL34" s="1134" t="s">
        <v>35</v>
      </c>
      <c r="BM34" s="1155" t="s">
        <v>35</v>
      </c>
      <c r="BN34" s="1113" t="s">
        <v>35</v>
      </c>
      <c r="BO34" s="1113" t="s">
        <v>35</v>
      </c>
      <c r="BP34" s="1113" t="s">
        <v>35</v>
      </c>
      <c r="BQ34" s="1134" t="s">
        <v>35</v>
      </c>
      <c r="BR34" s="1155" t="s">
        <v>35</v>
      </c>
      <c r="BS34" s="1113" t="s">
        <v>35</v>
      </c>
      <c r="BT34" s="1113" t="s">
        <v>35</v>
      </c>
      <c r="BU34" s="1113" t="s">
        <v>35</v>
      </c>
      <c r="BV34" s="1113" t="s">
        <v>35</v>
      </c>
      <c r="BW34" s="1113" t="s">
        <v>35</v>
      </c>
      <c r="BX34" s="1113" t="s">
        <v>35</v>
      </c>
      <c r="BY34" s="1175" t="s">
        <v>35</v>
      </c>
      <c r="BZ34" s="1175" t="s">
        <v>35</v>
      </c>
      <c r="CA34" s="1175" t="s">
        <v>35</v>
      </c>
      <c r="CB34" s="1175" t="s">
        <v>35</v>
      </c>
      <c r="CC34" s="1175" t="s">
        <v>35</v>
      </c>
      <c r="CD34" s="1175" t="s">
        <v>35</v>
      </c>
      <c r="CE34" s="1842"/>
      <c r="CF34" s="1842"/>
      <c r="CG34" s="1842"/>
      <c r="CH34" s="1842"/>
      <c r="CI34" s="1842"/>
      <c r="CJ34" s="1842"/>
      <c r="CK34" s="1842"/>
      <c r="CL34" s="1842"/>
      <c r="CM34" s="1842"/>
      <c r="CN34" s="1842"/>
      <c r="CO34" s="1842"/>
      <c r="CP34" s="1842"/>
      <c r="CQ34" s="1842"/>
      <c r="CR34" s="1842"/>
      <c r="CS34" s="1842"/>
      <c r="CT34" s="1842"/>
      <c r="CU34" s="1842"/>
      <c r="CV34" s="1842"/>
      <c r="CW34" s="1842"/>
      <c r="CX34" s="1842"/>
      <c r="CY34" s="1842"/>
      <c r="CZ34" s="1842"/>
    </row>
    <row r="35" s="135" customFormat="true" ht="15" customHeight="true" x14ac:dyDescent="0.2">
      <c r="A35" s="2149" t="s">
        <v>55</v>
      </c>
      <c r="B35" s="997" t="s">
        <v>49</v>
      </c>
      <c r="C35" s="842">
        <v>6.2973709976236538</v>
      </c>
      <c r="D35" s="843">
        <v>5.6083642885043918</v>
      </c>
      <c r="E35" s="843">
        <v>19.795121846081859</v>
      </c>
      <c r="F35" s="843">
        <v>61.915425826258073</v>
      </c>
      <c r="G35" s="844">
        <v>98.461398220944076</v>
      </c>
      <c r="H35" s="845">
        <v>34.346698043657874</v>
      </c>
      <c r="I35" s="843">
        <v>70.779102073737164</v>
      </c>
      <c r="J35" s="843">
        <v>96.447030777424018</v>
      </c>
      <c r="K35" s="843">
        <v>99.820556438609643</v>
      </c>
      <c r="L35" s="846">
        <v>99.570657433387694</v>
      </c>
      <c r="M35" s="847">
        <v>4.4598064960687669</v>
      </c>
      <c r="N35" s="843">
        <v>4.6175988961745027</v>
      </c>
      <c r="O35" s="843">
        <v>5.6311733073609798</v>
      </c>
      <c r="P35" s="843">
        <v>16.847602914029238</v>
      </c>
      <c r="Q35" s="844">
        <v>56.865182364786818</v>
      </c>
      <c r="R35" s="845">
        <v>5.9924215720095892</v>
      </c>
      <c r="S35" s="843">
        <v>100</v>
      </c>
      <c r="T35" s="843">
        <v>75.363755046807725</v>
      </c>
      <c r="U35" s="843">
        <v>90.460645681020125</v>
      </c>
      <c r="V35" s="843">
        <v>21.682824131338936</v>
      </c>
      <c r="W35" s="843">
        <v>72.36087943061338</v>
      </c>
      <c r="X35" s="843">
        <v>45.43022599042537</v>
      </c>
      <c r="Y35" s="843">
        <v>1.723152795833601</v>
      </c>
      <c r="Z35" s="843">
        <v>51.359240645264933</v>
      </c>
      <c r="AA35" s="843">
        <v>4.0517872204271388</v>
      </c>
      <c r="AB35" s="843">
        <v>21.406858442029986</v>
      </c>
      <c r="AC35" s="843">
        <v>28.366169822672539</v>
      </c>
      <c r="AD35" s="1809">
        <v>68.115344825980031</v>
      </c>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635"/>
      <c r="BA35" s="2160" t="s">
        <v>55</v>
      </c>
      <c r="BB35" s="151" t="s">
        <v>49</v>
      </c>
      <c r="BC35" s="1093" t="s">
        <v>35</v>
      </c>
      <c r="BD35" s="1113" t="s">
        <v>35</v>
      </c>
      <c r="BE35" s="1113" t="s">
        <v>35</v>
      </c>
      <c r="BF35" s="1113" t="s">
        <v>35</v>
      </c>
      <c r="BG35" s="1134" t="s">
        <v>35</v>
      </c>
      <c r="BH35" s="1155" t="s">
        <v>35</v>
      </c>
      <c r="BI35" s="1113" t="s">
        <v>35</v>
      </c>
      <c r="BJ35" s="1113" t="s">
        <v>35</v>
      </c>
      <c r="BK35" s="1113" t="s">
        <v>35</v>
      </c>
      <c r="BL35" s="1134" t="s">
        <v>35</v>
      </c>
      <c r="BM35" s="1155" t="s">
        <v>35</v>
      </c>
      <c r="BN35" s="1113" t="s">
        <v>35</v>
      </c>
      <c r="BO35" s="1113" t="s">
        <v>35</v>
      </c>
      <c r="BP35" s="1113" t="s">
        <v>35</v>
      </c>
      <c r="BQ35" s="1134" t="s">
        <v>35</v>
      </c>
      <c r="BR35" s="1155" t="s">
        <v>35</v>
      </c>
      <c r="BS35" s="1113" t="s">
        <v>35</v>
      </c>
      <c r="BT35" s="1113" t="s">
        <v>35</v>
      </c>
      <c r="BU35" s="1113" t="s">
        <v>35</v>
      </c>
      <c r="BV35" s="1113" t="s">
        <v>35</v>
      </c>
      <c r="BW35" s="1113" t="s">
        <v>35</v>
      </c>
      <c r="BX35" s="1113" t="s">
        <v>35</v>
      </c>
      <c r="BY35" s="1175" t="s">
        <v>35</v>
      </c>
      <c r="BZ35" s="1175" t="s">
        <v>35</v>
      </c>
      <c r="CA35" s="1175" t="s">
        <v>35</v>
      </c>
      <c r="CB35" s="1175" t="s">
        <v>35</v>
      </c>
      <c r="CC35" s="1175" t="s">
        <v>35</v>
      </c>
      <c r="CD35" s="1175" t="s">
        <v>35</v>
      </c>
      <c r="CE35" s="1842"/>
      <c r="CF35" s="1842"/>
      <c r="CG35" s="1842"/>
      <c r="CH35" s="1842"/>
      <c r="CI35" s="1842"/>
      <c r="CJ35" s="1842"/>
      <c r="CK35" s="1842"/>
      <c r="CL35" s="1842"/>
      <c r="CM35" s="1842"/>
      <c r="CN35" s="1842"/>
      <c r="CO35" s="1842"/>
      <c r="CP35" s="1842"/>
      <c r="CQ35" s="1842"/>
      <c r="CR35" s="1842"/>
      <c r="CS35" s="1842"/>
      <c r="CT35" s="1842"/>
      <c r="CU35" s="1842"/>
      <c r="CV35" s="1842"/>
      <c r="CW35" s="1842"/>
      <c r="CX35" s="1842"/>
      <c r="CY35" s="1842"/>
      <c r="CZ35" s="1842"/>
    </row>
    <row r="36" s="135" customFormat="true" ht="15" customHeight="true" x14ac:dyDescent="0.2">
      <c r="A36" s="2149"/>
      <c r="B36" s="997" t="s">
        <v>48</v>
      </c>
      <c r="C36" s="842">
        <v>93.702629002376312</v>
      </c>
      <c r="D36" s="843">
        <v>94.391635711495653</v>
      </c>
      <c r="E36" s="843">
        <v>80.204878153917903</v>
      </c>
      <c r="F36" s="843">
        <v>38.084574173741842</v>
      </c>
      <c r="G36" s="844">
        <v>1.5386017790559379</v>
      </c>
      <c r="H36" s="845">
        <v>65.653301956342176</v>
      </c>
      <c r="I36" s="843">
        <v>29.220897926262911</v>
      </c>
      <c r="J36" s="843">
        <v>3.5529692225760052</v>
      </c>
      <c r="K36" s="843">
        <v>0.17944356139037052</v>
      </c>
      <c r="L36" s="846">
        <v>0.42934256661229886</v>
      </c>
      <c r="M36" s="847">
        <v>95.540193503931235</v>
      </c>
      <c r="N36" s="843">
        <v>95.382401103825515</v>
      </c>
      <c r="O36" s="843">
        <v>94.368826692639033</v>
      </c>
      <c r="P36" s="843">
        <v>83.152397085970662</v>
      </c>
      <c r="Q36" s="844">
        <v>43.134817635213061</v>
      </c>
      <c r="R36" s="845">
        <v>94.007578427990424</v>
      </c>
      <c r="S36" s="843">
        <v>0</v>
      </c>
      <c r="T36" s="843">
        <v>24.636244953192275</v>
      </c>
      <c r="U36" s="843">
        <v>9.5393543189797541</v>
      </c>
      <c r="V36" s="843">
        <v>78.317175868661153</v>
      </c>
      <c r="W36" s="843">
        <v>27.639120569386616</v>
      </c>
      <c r="X36" s="843">
        <v>54.569774009574544</v>
      </c>
      <c r="Y36" s="843">
        <v>98.276847204166444</v>
      </c>
      <c r="Z36" s="843">
        <v>48.640759354734968</v>
      </c>
      <c r="AA36" s="843">
        <v>95.948212779572856</v>
      </c>
      <c r="AB36" s="843">
        <v>78.593141557970057</v>
      </c>
      <c r="AC36" s="843">
        <v>71.633830177327454</v>
      </c>
      <c r="AD36" s="1809">
        <v>31.884655174020153</v>
      </c>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635"/>
      <c r="BA36" s="2160"/>
      <c r="BB36" s="151" t="s">
        <v>48</v>
      </c>
      <c r="BC36" s="1093" t="s">
        <v>35</v>
      </c>
      <c r="BD36" s="1113" t="s">
        <v>35</v>
      </c>
      <c r="BE36" s="1113" t="s">
        <v>35</v>
      </c>
      <c r="BF36" s="1113" t="s">
        <v>35</v>
      </c>
      <c r="BG36" s="1134" t="s">
        <v>35</v>
      </c>
      <c r="BH36" s="1155" t="s">
        <v>35</v>
      </c>
      <c r="BI36" s="1113" t="s">
        <v>35</v>
      </c>
      <c r="BJ36" s="1113" t="s">
        <v>35</v>
      </c>
      <c r="BK36" s="1113" t="s">
        <v>35</v>
      </c>
      <c r="BL36" s="1134" t="s">
        <v>35</v>
      </c>
      <c r="BM36" s="1155" t="s">
        <v>35</v>
      </c>
      <c r="BN36" s="1113" t="s">
        <v>35</v>
      </c>
      <c r="BO36" s="1113" t="s">
        <v>35</v>
      </c>
      <c r="BP36" s="1113" t="s">
        <v>35</v>
      </c>
      <c r="BQ36" s="1134" t="s">
        <v>35</v>
      </c>
      <c r="BR36" s="1155" t="s">
        <v>35</v>
      </c>
      <c r="BS36" s="1113" t="s">
        <v>35</v>
      </c>
      <c r="BT36" s="1113" t="s">
        <v>35</v>
      </c>
      <c r="BU36" s="1113" t="s">
        <v>35</v>
      </c>
      <c r="BV36" s="1113" t="s">
        <v>35</v>
      </c>
      <c r="BW36" s="1113" t="s">
        <v>35</v>
      </c>
      <c r="BX36" s="1113" t="s">
        <v>35</v>
      </c>
      <c r="BY36" s="1175" t="s">
        <v>35</v>
      </c>
      <c r="BZ36" s="1175" t="s">
        <v>35</v>
      </c>
      <c r="CA36" s="1175" t="s">
        <v>35</v>
      </c>
      <c r="CB36" s="1175" t="s">
        <v>35</v>
      </c>
      <c r="CC36" s="1175" t="s">
        <v>35</v>
      </c>
      <c r="CD36" s="1175" t="s">
        <v>35</v>
      </c>
      <c r="CE36" s="1842"/>
      <c r="CF36" s="1842"/>
      <c r="CG36" s="1842"/>
      <c r="CH36" s="1842"/>
      <c r="CI36" s="1842"/>
      <c r="CJ36" s="1842"/>
      <c r="CK36" s="1842"/>
      <c r="CL36" s="1842"/>
      <c r="CM36" s="1842"/>
      <c r="CN36" s="1842"/>
      <c r="CO36" s="1842"/>
      <c r="CP36" s="1842"/>
      <c r="CQ36" s="1842"/>
      <c r="CR36" s="1842"/>
      <c r="CS36" s="1842"/>
      <c r="CT36" s="1842"/>
      <c r="CU36" s="1842"/>
      <c r="CV36" s="1842"/>
      <c r="CW36" s="1842"/>
      <c r="CX36" s="1842"/>
      <c r="CY36" s="1842"/>
      <c r="CZ36" s="1842"/>
    </row>
    <row r="37" s="135" customFormat="true" ht="15" customHeight="true" x14ac:dyDescent="0.2">
      <c r="A37" s="2149" t="s">
        <v>159</v>
      </c>
      <c r="B37" s="997" t="s">
        <v>49</v>
      </c>
      <c r="C37" s="842">
        <v>6.2879894252602426</v>
      </c>
      <c r="D37" s="843">
        <v>5.4656351648263559</v>
      </c>
      <c r="E37" s="843">
        <v>19.042469317255346</v>
      </c>
      <c r="F37" s="843">
        <v>61.884635502271202</v>
      </c>
      <c r="G37" s="844">
        <v>98.461398220944076</v>
      </c>
      <c r="H37" s="845">
        <v>34.227636219899459</v>
      </c>
      <c r="I37" s="843">
        <v>70.779102073737164</v>
      </c>
      <c r="J37" s="843">
        <v>96.447030777424018</v>
      </c>
      <c r="K37" s="843">
        <v>99.820556438609643</v>
      </c>
      <c r="L37" s="846">
        <v>99.570657433387694</v>
      </c>
      <c r="M37" s="847">
        <v>4.44555970597012</v>
      </c>
      <c r="N37" s="843">
        <v>4.5462755369591417</v>
      </c>
      <c r="O37" s="843">
        <v>5.3729524057128524</v>
      </c>
      <c r="P37" s="843">
        <v>16.119054273312962</v>
      </c>
      <c r="Q37" s="844">
        <v>56.594927877786738</v>
      </c>
      <c r="R37" s="845">
        <v>5.9924215720095892</v>
      </c>
      <c r="S37" s="843">
        <v>100</v>
      </c>
      <c r="T37" s="843">
        <v>75.336301158134845</v>
      </c>
      <c r="U37" s="843">
        <v>90.460645681020125</v>
      </c>
      <c r="V37" s="843">
        <v>21.682824131338936</v>
      </c>
      <c r="W37" s="843">
        <v>72.36087943061338</v>
      </c>
      <c r="X37" s="843">
        <v>44.912494991570171</v>
      </c>
      <c r="Y37" s="843">
        <v>1.723152795833601</v>
      </c>
      <c r="Z37" s="843">
        <v>51.359240645264933</v>
      </c>
      <c r="AA37" s="843">
        <v>3.7706753683574541</v>
      </c>
      <c r="AB37" s="843">
        <v>20.367199093299853</v>
      </c>
      <c r="AC37" s="843">
        <v>28.055164701045136</v>
      </c>
      <c r="AD37" s="1809">
        <v>68.115344825980031</v>
      </c>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635"/>
      <c r="BA37" s="2160" t="s">
        <v>125</v>
      </c>
      <c r="BB37" s="151" t="s">
        <v>49</v>
      </c>
      <c r="BC37" s="1093" t="s">
        <v>35</v>
      </c>
      <c r="BD37" s="1113" t="s">
        <v>35</v>
      </c>
      <c r="BE37" s="1113" t="s">
        <v>35</v>
      </c>
      <c r="BF37" s="1113" t="s">
        <v>35</v>
      </c>
      <c r="BG37" s="1134" t="s">
        <v>35</v>
      </c>
      <c r="BH37" s="1155" t="s">
        <v>35</v>
      </c>
      <c r="BI37" s="1113" t="s">
        <v>35</v>
      </c>
      <c r="BJ37" s="1113" t="s">
        <v>35</v>
      </c>
      <c r="BK37" s="1113" t="s">
        <v>35</v>
      </c>
      <c r="BL37" s="1134" t="s">
        <v>35</v>
      </c>
      <c r="BM37" s="1155" t="s">
        <v>35</v>
      </c>
      <c r="BN37" s="1113" t="s">
        <v>35</v>
      </c>
      <c r="BO37" s="1113" t="s">
        <v>35</v>
      </c>
      <c r="BP37" s="1113" t="s">
        <v>35</v>
      </c>
      <c r="BQ37" s="1134" t="s">
        <v>35</v>
      </c>
      <c r="BR37" s="1155" t="s">
        <v>35</v>
      </c>
      <c r="BS37" s="1113" t="s">
        <v>35</v>
      </c>
      <c r="BT37" s="1113" t="s">
        <v>35</v>
      </c>
      <c r="BU37" s="1113" t="s">
        <v>35</v>
      </c>
      <c r="BV37" s="1113" t="s">
        <v>35</v>
      </c>
      <c r="BW37" s="1113" t="s">
        <v>35</v>
      </c>
      <c r="BX37" s="1113" t="s">
        <v>35</v>
      </c>
      <c r="BY37" s="1175" t="s">
        <v>35</v>
      </c>
      <c r="BZ37" s="1175" t="s">
        <v>35</v>
      </c>
      <c r="CA37" s="1175" t="s">
        <v>35</v>
      </c>
      <c r="CB37" s="1175" t="s">
        <v>35</v>
      </c>
      <c r="CC37" s="1175" t="s">
        <v>35</v>
      </c>
      <c r="CD37" s="1175" t="s">
        <v>35</v>
      </c>
      <c r="CE37" s="1842"/>
      <c r="CF37" s="1842"/>
      <c r="CG37" s="1842"/>
      <c r="CH37" s="1842"/>
      <c r="CI37" s="1842"/>
      <c r="CJ37" s="1842"/>
      <c r="CK37" s="1842"/>
      <c r="CL37" s="1842"/>
      <c r="CM37" s="1842"/>
      <c r="CN37" s="1842"/>
      <c r="CO37" s="1842"/>
      <c r="CP37" s="1842"/>
      <c r="CQ37" s="1842"/>
      <c r="CR37" s="1842"/>
      <c r="CS37" s="1842"/>
      <c r="CT37" s="1842"/>
      <c r="CU37" s="1842"/>
      <c r="CV37" s="1842"/>
      <c r="CW37" s="1842"/>
      <c r="CX37" s="1842"/>
      <c r="CY37" s="1842"/>
      <c r="CZ37" s="1842"/>
    </row>
    <row r="38" s="135" customFormat="true" ht="15" customHeight="true" x14ac:dyDescent="0.2">
      <c r="A38" s="2149"/>
      <c r="B38" s="997" t="s">
        <v>48</v>
      </c>
      <c r="C38" s="842">
        <v>93.712010574739736</v>
      </c>
      <c r="D38" s="843">
        <v>94.534364835173676</v>
      </c>
      <c r="E38" s="843">
        <v>80.957530682744405</v>
      </c>
      <c r="F38" s="843">
        <v>38.115364497728713</v>
      </c>
      <c r="G38" s="844">
        <v>1.5386017790559379</v>
      </c>
      <c r="H38" s="845">
        <v>65.772363780100591</v>
      </c>
      <c r="I38" s="843">
        <v>29.220897926262911</v>
      </c>
      <c r="J38" s="843">
        <v>3.5529692225760052</v>
      </c>
      <c r="K38" s="843">
        <v>0.17944356139037052</v>
      </c>
      <c r="L38" s="846">
        <v>0.42934256661229886</v>
      </c>
      <c r="M38" s="847">
        <v>95.55444029402986</v>
      </c>
      <c r="N38" s="843">
        <v>95.453724463040885</v>
      </c>
      <c r="O38" s="843">
        <v>94.627047594287163</v>
      </c>
      <c r="P38" s="843">
        <v>83.880945726686946</v>
      </c>
      <c r="Q38" s="844">
        <v>43.405072122213127</v>
      </c>
      <c r="R38" s="845">
        <v>94.007578427990424</v>
      </c>
      <c r="S38" s="843">
        <v>0</v>
      </c>
      <c r="T38" s="843">
        <v>24.663698841865145</v>
      </c>
      <c r="U38" s="843">
        <v>9.5393543189797541</v>
      </c>
      <c r="V38" s="843">
        <v>78.317175868661153</v>
      </c>
      <c r="W38" s="843">
        <v>27.639120569386616</v>
      </c>
      <c r="X38" s="843">
        <v>55.087505008429751</v>
      </c>
      <c r="Y38" s="843">
        <v>98.276847204166444</v>
      </c>
      <c r="Z38" s="843">
        <v>48.640759354734968</v>
      </c>
      <c r="AA38" s="843">
        <v>96.229324631642541</v>
      </c>
      <c r="AB38" s="843">
        <v>79.632800906700211</v>
      </c>
      <c r="AC38" s="843">
        <v>71.944835298954828</v>
      </c>
      <c r="AD38" s="1809">
        <v>31.884655174020153</v>
      </c>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635"/>
      <c r="BA38" s="2160"/>
      <c r="BB38" s="151" t="s">
        <v>48</v>
      </c>
      <c r="BC38" s="1093" t="s">
        <v>35</v>
      </c>
      <c r="BD38" s="1113" t="s">
        <v>35</v>
      </c>
      <c r="BE38" s="1113" t="s">
        <v>35</v>
      </c>
      <c r="BF38" s="1113" t="s">
        <v>35</v>
      </c>
      <c r="BG38" s="1134" t="s">
        <v>35</v>
      </c>
      <c r="BH38" s="1155" t="s">
        <v>35</v>
      </c>
      <c r="BI38" s="1113" t="s">
        <v>35</v>
      </c>
      <c r="BJ38" s="1113" t="s">
        <v>35</v>
      </c>
      <c r="BK38" s="1113" t="s">
        <v>35</v>
      </c>
      <c r="BL38" s="1134" t="s">
        <v>35</v>
      </c>
      <c r="BM38" s="1155" t="s">
        <v>35</v>
      </c>
      <c r="BN38" s="1113" t="s">
        <v>35</v>
      </c>
      <c r="BO38" s="1113" t="s">
        <v>35</v>
      </c>
      <c r="BP38" s="1113" t="s">
        <v>35</v>
      </c>
      <c r="BQ38" s="1134" t="s">
        <v>35</v>
      </c>
      <c r="BR38" s="1155" t="s">
        <v>35</v>
      </c>
      <c r="BS38" s="1113" t="s">
        <v>35</v>
      </c>
      <c r="BT38" s="1113" t="s">
        <v>35</v>
      </c>
      <c r="BU38" s="1113" t="s">
        <v>35</v>
      </c>
      <c r="BV38" s="1113" t="s">
        <v>35</v>
      </c>
      <c r="BW38" s="1113" t="s">
        <v>35</v>
      </c>
      <c r="BX38" s="1113" t="s">
        <v>35</v>
      </c>
      <c r="BY38" s="1175" t="s">
        <v>35</v>
      </c>
      <c r="BZ38" s="1175" t="s">
        <v>35</v>
      </c>
      <c r="CA38" s="1175" t="s">
        <v>35</v>
      </c>
      <c r="CB38" s="1175" t="s">
        <v>35</v>
      </c>
      <c r="CC38" s="1175" t="s">
        <v>35</v>
      </c>
      <c r="CD38" s="1175" t="s">
        <v>35</v>
      </c>
      <c r="CE38" s="1842"/>
      <c r="CF38" s="1842"/>
      <c r="CG38" s="1842"/>
      <c r="CH38" s="1842"/>
      <c r="CI38" s="1842"/>
      <c r="CJ38" s="1842"/>
      <c r="CK38" s="1842"/>
      <c r="CL38" s="1842"/>
      <c r="CM38" s="1842"/>
      <c r="CN38" s="1842"/>
      <c r="CO38" s="1842"/>
      <c r="CP38" s="1842"/>
      <c r="CQ38" s="1842"/>
      <c r="CR38" s="1842"/>
      <c r="CS38" s="1842"/>
      <c r="CT38" s="1842"/>
      <c r="CU38" s="1842"/>
      <c r="CV38" s="1842"/>
      <c r="CW38" s="1842"/>
      <c r="CX38" s="1842"/>
      <c r="CY38" s="1842"/>
      <c r="CZ38" s="1842"/>
    </row>
    <row r="39" s="130" customFormat="true" ht="15" customHeight="true" x14ac:dyDescent="0.2">
      <c r="A39" s="2147" t="s">
        <v>122</v>
      </c>
      <c r="B39" s="249" t="s">
        <v>49</v>
      </c>
      <c r="C39" s="1026" t="s">
        <v>35</v>
      </c>
      <c r="D39" s="1037" t="s">
        <v>35</v>
      </c>
      <c r="E39" s="1037" t="s">
        <v>35</v>
      </c>
      <c r="F39" s="1037" t="s">
        <v>35</v>
      </c>
      <c r="G39" s="1048" t="s">
        <v>35</v>
      </c>
      <c r="H39" s="1059" t="s">
        <v>35</v>
      </c>
      <c r="I39" s="1037" t="s">
        <v>35</v>
      </c>
      <c r="J39" s="1037" t="s">
        <v>35</v>
      </c>
      <c r="K39" s="1037" t="s">
        <v>35</v>
      </c>
      <c r="L39" s="1070" t="s">
        <v>35</v>
      </c>
      <c r="M39" s="1081" t="s">
        <v>35</v>
      </c>
      <c r="N39" s="1037" t="s">
        <v>35</v>
      </c>
      <c r="O39" s="1037" t="s">
        <v>35</v>
      </c>
      <c r="P39" s="1037" t="s">
        <v>35</v>
      </c>
      <c r="Q39" s="1048" t="s">
        <v>35</v>
      </c>
      <c r="R39" s="1059" t="s">
        <v>35</v>
      </c>
      <c r="S39" s="1037" t="s">
        <v>35</v>
      </c>
      <c r="T39" s="1037" t="s">
        <v>35</v>
      </c>
      <c r="U39" s="1037" t="s">
        <v>35</v>
      </c>
      <c r="V39" s="1037" t="s">
        <v>35</v>
      </c>
      <c r="W39" s="1037" t="s">
        <v>35</v>
      </c>
      <c r="X39" s="1037" t="s">
        <v>35</v>
      </c>
      <c r="Y39" s="1087" t="s">
        <v>35</v>
      </c>
      <c r="Z39" s="1087" t="s">
        <v>35</v>
      </c>
      <c r="AA39" s="1087" t="s">
        <v>35</v>
      </c>
      <c r="AB39" s="1087" t="s">
        <v>35</v>
      </c>
      <c r="AC39" s="1087" t="s">
        <v>35</v>
      </c>
      <c r="AD39" s="1811" t="s">
        <v>35</v>
      </c>
      <c r="AE39" s="1831"/>
      <c r="AF39" s="1831"/>
      <c r="AG39" s="1831"/>
      <c r="AH39" s="1831"/>
      <c r="AI39" s="1831"/>
      <c r="AJ39" s="1831"/>
      <c r="AK39" s="1831"/>
      <c r="AL39" s="1831"/>
      <c r="AM39" s="1831"/>
      <c r="AN39" s="1831"/>
      <c r="AO39" s="1831"/>
      <c r="AP39" s="1831"/>
      <c r="AQ39" s="1831"/>
      <c r="AR39" s="1831"/>
      <c r="AS39" s="1831"/>
      <c r="AT39" s="1831"/>
      <c r="AU39" s="1831"/>
      <c r="AV39" s="1831"/>
      <c r="AW39" s="1831"/>
      <c r="AX39" s="1831"/>
      <c r="AY39" s="1831"/>
      <c r="AZ39" s="215"/>
      <c r="BA39" s="2160" t="s">
        <v>122</v>
      </c>
      <c r="BB39" s="151" t="s">
        <v>49</v>
      </c>
      <c r="BC39" s="1093" t="s">
        <v>35</v>
      </c>
      <c r="BD39" s="1113" t="s">
        <v>35</v>
      </c>
      <c r="BE39" s="1113" t="s">
        <v>35</v>
      </c>
      <c r="BF39" s="1113" t="s">
        <v>35</v>
      </c>
      <c r="BG39" s="1134" t="s">
        <v>35</v>
      </c>
      <c r="BH39" s="1155" t="s">
        <v>35</v>
      </c>
      <c r="BI39" s="1113" t="s">
        <v>35</v>
      </c>
      <c r="BJ39" s="1113" t="s">
        <v>35</v>
      </c>
      <c r="BK39" s="1113" t="s">
        <v>35</v>
      </c>
      <c r="BL39" s="1134" t="s">
        <v>35</v>
      </c>
      <c r="BM39" s="1155" t="s">
        <v>35</v>
      </c>
      <c r="BN39" s="1113" t="s">
        <v>35</v>
      </c>
      <c r="BO39" s="1113" t="s">
        <v>35</v>
      </c>
      <c r="BP39" s="1113" t="s">
        <v>35</v>
      </c>
      <c r="BQ39" s="1134" t="s">
        <v>35</v>
      </c>
      <c r="BR39" s="1155" t="s">
        <v>35</v>
      </c>
      <c r="BS39" s="1113" t="s">
        <v>35</v>
      </c>
      <c r="BT39" s="1113" t="s">
        <v>35</v>
      </c>
      <c r="BU39" s="1113" t="s">
        <v>35</v>
      </c>
      <c r="BV39" s="1113" t="s">
        <v>35</v>
      </c>
      <c r="BW39" s="1113" t="s">
        <v>35</v>
      </c>
      <c r="BX39" s="1113" t="s">
        <v>35</v>
      </c>
      <c r="BY39" s="1175" t="s">
        <v>35</v>
      </c>
      <c r="BZ39" s="1175" t="s">
        <v>35</v>
      </c>
      <c r="CA39" s="1175" t="s">
        <v>35</v>
      </c>
      <c r="CB39" s="1175" t="s">
        <v>35</v>
      </c>
      <c r="CC39" s="1175" t="s">
        <v>35</v>
      </c>
      <c r="CD39" s="1175" t="s">
        <v>35</v>
      </c>
      <c r="CE39" s="1842"/>
      <c r="CF39" s="1842"/>
      <c r="CG39" s="1842"/>
      <c r="CH39" s="1842"/>
      <c r="CI39" s="1842"/>
      <c r="CJ39" s="1842"/>
      <c r="CK39" s="1842"/>
      <c r="CL39" s="1842"/>
      <c r="CM39" s="1842"/>
      <c r="CN39" s="1842"/>
      <c r="CO39" s="1842"/>
      <c r="CP39" s="1842"/>
      <c r="CQ39" s="1842"/>
      <c r="CR39" s="1842"/>
      <c r="CS39" s="1842"/>
      <c r="CT39" s="1842"/>
      <c r="CU39" s="1842"/>
      <c r="CV39" s="1842"/>
      <c r="CW39" s="1842"/>
      <c r="CX39" s="1842"/>
      <c r="CY39" s="1842"/>
      <c r="CZ39" s="1842"/>
    </row>
    <row r="40" s="130" customFormat="true" ht="15" customHeight="true" x14ac:dyDescent="0.2">
      <c r="A40" s="2147"/>
      <c r="B40" s="249" t="s">
        <v>48</v>
      </c>
      <c r="C40" s="1026" t="s">
        <v>35</v>
      </c>
      <c r="D40" s="1037" t="s">
        <v>35</v>
      </c>
      <c r="E40" s="1037" t="s">
        <v>35</v>
      </c>
      <c r="F40" s="1037" t="s">
        <v>35</v>
      </c>
      <c r="G40" s="1048" t="s">
        <v>35</v>
      </c>
      <c r="H40" s="1059" t="s">
        <v>35</v>
      </c>
      <c r="I40" s="1037" t="s">
        <v>35</v>
      </c>
      <c r="J40" s="1037" t="s">
        <v>35</v>
      </c>
      <c r="K40" s="1037" t="s">
        <v>35</v>
      </c>
      <c r="L40" s="1070" t="s">
        <v>35</v>
      </c>
      <c r="M40" s="1081" t="s">
        <v>35</v>
      </c>
      <c r="N40" s="1037" t="s">
        <v>35</v>
      </c>
      <c r="O40" s="1037" t="s">
        <v>35</v>
      </c>
      <c r="P40" s="1037" t="s">
        <v>35</v>
      </c>
      <c r="Q40" s="1048" t="s">
        <v>35</v>
      </c>
      <c r="R40" s="1059" t="s">
        <v>35</v>
      </c>
      <c r="S40" s="1037" t="s">
        <v>35</v>
      </c>
      <c r="T40" s="1037" t="s">
        <v>35</v>
      </c>
      <c r="U40" s="1037" t="s">
        <v>35</v>
      </c>
      <c r="V40" s="1037" t="s">
        <v>35</v>
      </c>
      <c r="W40" s="1037" t="s">
        <v>35</v>
      </c>
      <c r="X40" s="1037" t="s">
        <v>35</v>
      </c>
      <c r="Y40" s="1087" t="s">
        <v>35</v>
      </c>
      <c r="Z40" s="1087" t="s">
        <v>35</v>
      </c>
      <c r="AA40" s="1087" t="s">
        <v>35</v>
      </c>
      <c r="AB40" s="1087" t="s">
        <v>35</v>
      </c>
      <c r="AC40" s="1087" t="s">
        <v>35</v>
      </c>
      <c r="AD40" s="1811" t="s">
        <v>35</v>
      </c>
      <c r="AE40" s="1831"/>
      <c r="AF40" s="1831"/>
      <c r="AG40" s="1831"/>
      <c r="AH40" s="1831"/>
      <c r="AI40" s="1831"/>
      <c r="AJ40" s="1831"/>
      <c r="AK40" s="1831"/>
      <c r="AL40" s="1831"/>
      <c r="AM40" s="1831"/>
      <c r="AN40" s="1831"/>
      <c r="AO40" s="1831"/>
      <c r="AP40" s="1831"/>
      <c r="AQ40" s="1831"/>
      <c r="AR40" s="1831"/>
      <c r="AS40" s="1831"/>
      <c r="AT40" s="1831"/>
      <c r="AU40" s="1831"/>
      <c r="AV40" s="1831"/>
      <c r="AW40" s="1831"/>
      <c r="AX40" s="1831"/>
      <c r="AY40" s="1831"/>
      <c r="AZ40" s="215"/>
      <c r="BA40" s="2160"/>
      <c r="BB40" s="151" t="s">
        <v>48</v>
      </c>
      <c r="BC40" s="1093" t="s">
        <v>35</v>
      </c>
      <c r="BD40" s="1113" t="s">
        <v>35</v>
      </c>
      <c r="BE40" s="1113" t="s">
        <v>35</v>
      </c>
      <c r="BF40" s="1113" t="s">
        <v>35</v>
      </c>
      <c r="BG40" s="1134" t="s">
        <v>35</v>
      </c>
      <c r="BH40" s="1155" t="s">
        <v>35</v>
      </c>
      <c r="BI40" s="1113" t="s">
        <v>35</v>
      </c>
      <c r="BJ40" s="1113" t="s">
        <v>35</v>
      </c>
      <c r="BK40" s="1113" t="s">
        <v>35</v>
      </c>
      <c r="BL40" s="1134" t="s">
        <v>35</v>
      </c>
      <c r="BM40" s="1155" t="s">
        <v>35</v>
      </c>
      <c r="BN40" s="1113" t="s">
        <v>35</v>
      </c>
      <c r="BO40" s="1113" t="s">
        <v>35</v>
      </c>
      <c r="BP40" s="1113" t="s">
        <v>35</v>
      </c>
      <c r="BQ40" s="1134" t="s">
        <v>35</v>
      </c>
      <c r="BR40" s="1155" t="s">
        <v>35</v>
      </c>
      <c r="BS40" s="1113" t="s">
        <v>35</v>
      </c>
      <c r="BT40" s="1113" t="s">
        <v>35</v>
      </c>
      <c r="BU40" s="1113" t="s">
        <v>35</v>
      </c>
      <c r="BV40" s="1113" t="s">
        <v>35</v>
      </c>
      <c r="BW40" s="1113" t="s">
        <v>35</v>
      </c>
      <c r="BX40" s="1113" t="s">
        <v>35</v>
      </c>
      <c r="BY40" s="1175" t="s">
        <v>35</v>
      </c>
      <c r="BZ40" s="1175" t="s">
        <v>35</v>
      </c>
      <c r="CA40" s="1175" t="s">
        <v>35</v>
      </c>
      <c r="CB40" s="1175" t="s">
        <v>35</v>
      </c>
      <c r="CC40" s="1175" t="s">
        <v>35</v>
      </c>
      <c r="CD40" s="1175" t="s">
        <v>35</v>
      </c>
      <c r="CE40" s="1842"/>
      <c r="CF40" s="1842"/>
      <c r="CG40" s="1842"/>
      <c r="CH40" s="1842"/>
      <c r="CI40" s="1842"/>
      <c r="CJ40" s="1842"/>
      <c r="CK40" s="1842"/>
      <c r="CL40" s="1842"/>
      <c r="CM40" s="1842"/>
      <c r="CN40" s="1842"/>
      <c r="CO40" s="1842"/>
      <c r="CP40" s="1842"/>
      <c r="CQ40" s="1842"/>
      <c r="CR40" s="1842"/>
      <c r="CS40" s="1842"/>
      <c r="CT40" s="1842"/>
      <c r="CU40" s="1842"/>
      <c r="CV40" s="1842"/>
      <c r="CW40" s="1842"/>
      <c r="CX40" s="1842"/>
      <c r="CY40" s="1842"/>
      <c r="CZ40" s="1842"/>
    </row>
    <row r="41" s="135" customFormat="true" ht="15" customHeight="true" x14ac:dyDescent="0.2">
      <c r="A41" s="2149" t="s">
        <v>56</v>
      </c>
      <c r="B41" s="997" t="s">
        <v>49</v>
      </c>
      <c r="C41" s="842">
        <v>16.223816491192313</v>
      </c>
      <c r="D41" s="843">
        <v>12.733264590143643</v>
      </c>
      <c r="E41" s="843">
        <v>8.0856289967194428</v>
      </c>
      <c r="F41" s="843">
        <v>2.8291692589808375</v>
      </c>
      <c r="G41" s="844">
        <v>0</v>
      </c>
      <c r="H41" s="845">
        <v>1.8991552849848197</v>
      </c>
      <c r="I41" s="843">
        <v>0.47421533936566601</v>
      </c>
      <c r="J41" s="843">
        <v>0</v>
      </c>
      <c r="K41" s="843">
        <v>0</v>
      </c>
      <c r="L41" s="846">
        <v>0</v>
      </c>
      <c r="M41" s="847">
        <v>18.659152896265031</v>
      </c>
      <c r="N41" s="843">
        <v>14.97851868086077</v>
      </c>
      <c r="O41" s="843">
        <v>12.188000442797193</v>
      </c>
      <c r="P41" s="843">
        <v>8.2056970841088148</v>
      </c>
      <c r="Q41" s="844">
        <v>4.9836146773603618</v>
      </c>
      <c r="R41" s="845">
        <v>15.384773673676735</v>
      </c>
      <c r="S41" s="843">
        <v>0</v>
      </c>
      <c r="T41" s="843">
        <v>0.58362807929593097</v>
      </c>
      <c r="U41" s="843">
        <v>0.64306925921318014</v>
      </c>
      <c r="V41" s="843">
        <v>16.960291848121308</v>
      </c>
      <c r="W41" s="843">
        <v>1.8346451215258113</v>
      </c>
      <c r="X41" s="843">
        <v>15.390722393231654</v>
      </c>
      <c r="Y41" s="843">
        <v>11.651598342768068</v>
      </c>
      <c r="Z41" s="843">
        <v>4.8310305381950354</v>
      </c>
      <c r="AA41" s="843">
        <v>10.112014819383418</v>
      </c>
      <c r="AB41" s="843">
        <v>7.9177153119285357</v>
      </c>
      <c r="AC41" s="843">
        <v>11.900487243384687</v>
      </c>
      <c r="AD41" s="1809">
        <v>0.4112538628190559</v>
      </c>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635"/>
      <c r="BA41" s="2160" t="s">
        <v>56</v>
      </c>
      <c r="BB41" s="151" t="s">
        <v>49</v>
      </c>
      <c r="BC41" s="1093" t="s">
        <v>35</v>
      </c>
      <c r="BD41" s="1113" t="s">
        <v>35</v>
      </c>
      <c r="BE41" s="1113" t="s">
        <v>35</v>
      </c>
      <c r="BF41" s="1113" t="s">
        <v>35</v>
      </c>
      <c r="BG41" s="1134" t="s">
        <v>35</v>
      </c>
      <c r="BH41" s="1155" t="s">
        <v>35</v>
      </c>
      <c r="BI41" s="1113" t="s">
        <v>35</v>
      </c>
      <c r="BJ41" s="1113" t="s">
        <v>35</v>
      </c>
      <c r="BK41" s="1113" t="s">
        <v>35</v>
      </c>
      <c r="BL41" s="1134" t="s">
        <v>35</v>
      </c>
      <c r="BM41" s="1155" t="s">
        <v>35</v>
      </c>
      <c r="BN41" s="1113" t="s">
        <v>35</v>
      </c>
      <c r="BO41" s="1113" t="s">
        <v>35</v>
      </c>
      <c r="BP41" s="1113" t="s">
        <v>35</v>
      </c>
      <c r="BQ41" s="1134" t="s">
        <v>35</v>
      </c>
      <c r="BR41" s="1155" t="s">
        <v>35</v>
      </c>
      <c r="BS41" s="1113" t="s">
        <v>35</v>
      </c>
      <c r="BT41" s="1113" t="s">
        <v>35</v>
      </c>
      <c r="BU41" s="1113" t="s">
        <v>35</v>
      </c>
      <c r="BV41" s="1113" t="s">
        <v>35</v>
      </c>
      <c r="BW41" s="1113" t="s">
        <v>35</v>
      </c>
      <c r="BX41" s="1113" t="s">
        <v>35</v>
      </c>
      <c r="BY41" s="1175" t="s">
        <v>35</v>
      </c>
      <c r="BZ41" s="1175" t="s">
        <v>35</v>
      </c>
      <c r="CA41" s="1175" t="s">
        <v>35</v>
      </c>
      <c r="CB41" s="1175" t="s">
        <v>35</v>
      </c>
      <c r="CC41" s="1175" t="s">
        <v>35</v>
      </c>
      <c r="CD41" s="1175" t="s">
        <v>35</v>
      </c>
      <c r="CE41" s="1842"/>
      <c r="CF41" s="1842"/>
      <c r="CG41" s="1842"/>
      <c r="CH41" s="1842"/>
      <c r="CI41" s="1842"/>
      <c r="CJ41" s="1842"/>
      <c r="CK41" s="1842"/>
      <c r="CL41" s="1842"/>
      <c r="CM41" s="1842"/>
      <c r="CN41" s="1842"/>
      <c r="CO41" s="1842"/>
      <c r="CP41" s="1842"/>
      <c r="CQ41" s="1842"/>
      <c r="CR41" s="1842"/>
      <c r="CS41" s="1842"/>
      <c r="CT41" s="1842"/>
      <c r="CU41" s="1842"/>
      <c r="CV41" s="1842"/>
      <c r="CW41" s="1842"/>
      <c r="CX41" s="1842"/>
      <c r="CY41" s="1842"/>
      <c r="CZ41" s="1842"/>
    </row>
    <row r="42" s="135" customFormat="true" ht="15" customHeight="true" x14ac:dyDescent="0.2">
      <c r="A42" s="2149"/>
      <c r="B42" s="997" t="s">
        <v>48</v>
      </c>
      <c r="C42" s="842">
        <v>83.776183508807691</v>
      </c>
      <c r="D42" s="843">
        <v>87.266735409856466</v>
      </c>
      <c r="E42" s="843">
        <v>91.914371003280564</v>
      </c>
      <c r="F42" s="843">
        <v>97.170830741019159</v>
      </c>
      <c r="G42" s="844">
        <v>100</v>
      </c>
      <c r="H42" s="845">
        <v>98.100844715015185</v>
      </c>
      <c r="I42" s="843">
        <v>99.525784660634329</v>
      </c>
      <c r="J42" s="843">
        <v>100</v>
      </c>
      <c r="K42" s="843">
        <v>100</v>
      </c>
      <c r="L42" s="846">
        <v>100</v>
      </c>
      <c r="M42" s="847">
        <v>81.340847103734987</v>
      </c>
      <c r="N42" s="843">
        <v>85.02148131913934</v>
      </c>
      <c r="O42" s="843">
        <v>87.81199955720281</v>
      </c>
      <c r="P42" s="843">
        <v>91.794302915891222</v>
      </c>
      <c r="Q42" s="844">
        <v>95.016385322639636</v>
      </c>
      <c r="R42" s="845">
        <v>84.615226326323295</v>
      </c>
      <c r="S42" s="843">
        <v>100</v>
      </c>
      <c r="T42" s="843">
        <v>99.416371920704066</v>
      </c>
      <c r="U42" s="843">
        <v>99.356930740786837</v>
      </c>
      <c r="V42" s="843">
        <v>83.039708151878713</v>
      </c>
      <c r="W42" s="843">
        <v>98.16535487847419</v>
      </c>
      <c r="X42" s="843">
        <v>84.609277606768373</v>
      </c>
      <c r="Y42" s="843">
        <v>88.34840165723196</v>
      </c>
      <c r="Z42" s="843">
        <v>95.168969461804934</v>
      </c>
      <c r="AA42" s="843">
        <v>89.887985180616639</v>
      </c>
      <c r="AB42" s="843">
        <v>92.08228468807151</v>
      </c>
      <c r="AC42" s="843">
        <v>88.099512756615312</v>
      </c>
      <c r="AD42" s="1809">
        <v>99.588746137180948</v>
      </c>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635"/>
      <c r="BA42" s="2160"/>
      <c r="BB42" s="151" t="s">
        <v>48</v>
      </c>
      <c r="BC42" s="1093" t="s">
        <v>35</v>
      </c>
      <c r="BD42" s="1113" t="s">
        <v>35</v>
      </c>
      <c r="BE42" s="1113" t="s">
        <v>35</v>
      </c>
      <c r="BF42" s="1113" t="s">
        <v>35</v>
      </c>
      <c r="BG42" s="1134" t="s">
        <v>35</v>
      </c>
      <c r="BH42" s="1155" t="s">
        <v>35</v>
      </c>
      <c r="BI42" s="1113" t="s">
        <v>35</v>
      </c>
      <c r="BJ42" s="1113" t="s">
        <v>35</v>
      </c>
      <c r="BK42" s="1113" t="s">
        <v>35</v>
      </c>
      <c r="BL42" s="1134" t="s">
        <v>35</v>
      </c>
      <c r="BM42" s="1155" t="s">
        <v>35</v>
      </c>
      <c r="BN42" s="1113" t="s">
        <v>35</v>
      </c>
      <c r="BO42" s="1113" t="s">
        <v>35</v>
      </c>
      <c r="BP42" s="1113" t="s">
        <v>35</v>
      </c>
      <c r="BQ42" s="1134" t="s">
        <v>35</v>
      </c>
      <c r="BR42" s="1155" t="s">
        <v>35</v>
      </c>
      <c r="BS42" s="1113" t="s">
        <v>35</v>
      </c>
      <c r="BT42" s="1113" t="s">
        <v>35</v>
      </c>
      <c r="BU42" s="1113" t="s">
        <v>35</v>
      </c>
      <c r="BV42" s="1113" t="s">
        <v>35</v>
      </c>
      <c r="BW42" s="1113" t="s">
        <v>35</v>
      </c>
      <c r="BX42" s="1113" t="s">
        <v>35</v>
      </c>
      <c r="BY42" s="1175" t="s">
        <v>35</v>
      </c>
      <c r="BZ42" s="1175" t="s">
        <v>35</v>
      </c>
      <c r="CA42" s="1175" t="s">
        <v>35</v>
      </c>
      <c r="CB42" s="1175" t="s">
        <v>35</v>
      </c>
      <c r="CC42" s="1175" t="s">
        <v>35</v>
      </c>
      <c r="CD42" s="1175" t="s">
        <v>35</v>
      </c>
      <c r="CE42" s="1842"/>
      <c r="CF42" s="1842"/>
      <c r="CG42" s="1842"/>
      <c r="CH42" s="1842"/>
      <c r="CI42" s="1842"/>
      <c r="CJ42" s="1842"/>
      <c r="CK42" s="1842"/>
      <c r="CL42" s="1842"/>
      <c r="CM42" s="1842"/>
      <c r="CN42" s="1842"/>
      <c r="CO42" s="1842"/>
      <c r="CP42" s="1842"/>
      <c r="CQ42" s="1842"/>
      <c r="CR42" s="1842"/>
      <c r="CS42" s="1842"/>
      <c r="CT42" s="1842"/>
      <c r="CU42" s="1842"/>
      <c r="CV42" s="1842"/>
      <c r="CW42" s="1842"/>
      <c r="CX42" s="1842"/>
      <c r="CY42" s="1842"/>
      <c r="CZ42" s="1842"/>
    </row>
    <row r="43" s="135" customFormat="true" ht="15" customHeight="true" x14ac:dyDescent="0.2">
      <c r="A43" s="2149" t="s">
        <v>53</v>
      </c>
      <c r="B43" s="997" t="s">
        <v>49</v>
      </c>
      <c r="C43" s="1027" t="s">
        <v>35</v>
      </c>
      <c r="D43" s="1038" t="s">
        <v>35</v>
      </c>
      <c r="E43" s="1038" t="s">
        <v>35</v>
      </c>
      <c r="F43" s="1038" t="s">
        <v>35</v>
      </c>
      <c r="G43" s="1049" t="s">
        <v>35</v>
      </c>
      <c r="H43" s="1060" t="s">
        <v>35</v>
      </c>
      <c r="I43" s="1038" t="s">
        <v>35</v>
      </c>
      <c r="J43" s="1038" t="s">
        <v>35</v>
      </c>
      <c r="K43" s="1038" t="s">
        <v>35</v>
      </c>
      <c r="L43" s="1071" t="s">
        <v>35</v>
      </c>
      <c r="M43" s="1082" t="s">
        <v>35</v>
      </c>
      <c r="N43" s="1038" t="s">
        <v>35</v>
      </c>
      <c r="O43" s="1038" t="s">
        <v>35</v>
      </c>
      <c r="P43" s="1038" t="s">
        <v>35</v>
      </c>
      <c r="Q43" s="1049" t="s">
        <v>35</v>
      </c>
      <c r="R43" s="1060" t="s">
        <v>35</v>
      </c>
      <c r="S43" s="1038" t="s">
        <v>35</v>
      </c>
      <c r="T43" s="1038" t="s">
        <v>35</v>
      </c>
      <c r="U43" s="1038" t="s">
        <v>35</v>
      </c>
      <c r="V43" s="1038" t="s">
        <v>35</v>
      </c>
      <c r="W43" s="1038" t="s">
        <v>35</v>
      </c>
      <c r="X43" s="1038" t="s">
        <v>35</v>
      </c>
      <c r="Y43" s="1038" t="s">
        <v>35</v>
      </c>
      <c r="Z43" s="1038" t="s">
        <v>35</v>
      </c>
      <c r="AA43" s="1038" t="s">
        <v>35</v>
      </c>
      <c r="AB43" s="1038" t="s">
        <v>35</v>
      </c>
      <c r="AC43" s="1038" t="s">
        <v>35</v>
      </c>
      <c r="AD43" s="1812" t="s">
        <v>35</v>
      </c>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635"/>
      <c r="BA43" s="2160" t="s">
        <v>53</v>
      </c>
      <c r="BB43" s="151" t="s">
        <v>49</v>
      </c>
      <c r="BC43" s="1093" t="s">
        <v>35</v>
      </c>
      <c r="BD43" s="1113" t="s">
        <v>35</v>
      </c>
      <c r="BE43" s="1113" t="s">
        <v>35</v>
      </c>
      <c r="BF43" s="1113" t="s">
        <v>35</v>
      </c>
      <c r="BG43" s="1134" t="s">
        <v>35</v>
      </c>
      <c r="BH43" s="1155" t="s">
        <v>35</v>
      </c>
      <c r="BI43" s="1113" t="s">
        <v>35</v>
      </c>
      <c r="BJ43" s="1113" t="s">
        <v>35</v>
      </c>
      <c r="BK43" s="1113" t="s">
        <v>35</v>
      </c>
      <c r="BL43" s="1134" t="s">
        <v>35</v>
      </c>
      <c r="BM43" s="1155" t="s">
        <v>35</v>
      </c>
      <c r="BN43" s="1113" t="s">
        <v>35</v>
      </c>
      <c r="BO43" s="1113" t="s">
        <v>35</v>
      </c>
      <c r="BP43" s="1113" t="s">
        <v>35</v>
      </c>
      <c r="BQ43" s="1134" t="s">
        <v>35</v>
      </c>
      <c r="BR43" s="1155" t="s">
        <v>35</v>
      </c>
      <c r="BS43" s="1113" t="s">
        <v>35</v>
      </c>
      <c r="BT43" s="1113" t="s">
        <v>35</v>
      </c>
      <c r="BU43" s="1113" t="s">
        <v>35</v>
      </c>
      <c r="BV43" s="1113" t="s">
        <v>35</v>
      </c>
      <c r="BW43" s="1113" t="s">
        <v>35</v>
      </c>
      <c r="BX43" s="1113" t="s">
        <v>35</v>
      </c>
      <c r="BY43" s="1175" t="s">
        <v>35</v>
      </c>
      <c r="BZ43" s="1175" t="s">
        <v>35</v>
      </c>
      <c r="CA43" s="1175" t="s">
        <v>35</v>
      </c>
      <c r="CB43" s="1175" t="s">
        <v>35</v>
      </c>
      <c r="CC43" s="1175" t="s">
        <v>35</v>
      </c>
      <c r="CD43" s="1175" t="s">
        <v>35</v>
      </c>
      <c r="CE43" s="1842"/>
      <c r="CF43" s="1842"/>
      <c r="CG43" s="1842"/>
      <c r="CH43" s="1842"/>
      <c r="CI43" s="1842"/>
      <c r="CJ43" s="1842"/>
      <c r="CK43" s="1842"/>
      <c r="CL43" s="1842"/>
      <c r="CM43" s="1842"/>
      <c r="CN43" s="1842"/>
      <c r="CO43" s="1842"/>
      <c r="CP43" s="1842"/>
      <c r="CQ43" s="1842"/>
      <c r="CR43" s="1842"/>
      <c r="CS43" s="1842"/>
      <c r="CT43" s="1842"/>
      <c r="CU43" s="1842"/>
      <c r="CV43" s="1842"/>
      <c r="CW43" s="1842"/>
      <c r="CX43" s="1842"/>
      <c r="CY43" s="1842"/>
      <c r="CZ43" s="1842"/>
    </row>
    <row r="44" s="135" customFormat="true" ht="15" customHeight="true" x14ac:dyDescent="0.2">
      <c r="A44" s="2149"/>
      <c r="B44" s="997" t="s">
        <v>48</v>
      </c>
      <c r="C44" s="1027" t="s">
        <v>35</v>
      </c>
      <c r="D44" s="1038" t="s">
        <v>35</v>
      </c>
      <c r="E44" s="1038" t="s">
        <v>35</v>
      </c>
      <c r="F44" s="1038" t="s">
        <v>35</v>
      </c>
      <c r="G44" s="1049" t="s">
        <v>35</v>
      </c>
      <c r="H44" s="1060" t="s">
        <v>35</v>
      </c>
      <c r="I44" s="1038" t="s">
        <v>35</v>
      </c>
      <c r="J44" s="1038" t="s">
        <v>35</v>
      </c>
      <c r="K44" s="1038" t="s">
        <v>35</v>
      </c>
      <c r="L44" s="1071" t="s">
        <v>35</v>
      </c>
      <c r="M44" s="1082" t="s">
        <v>35</v>
      </c>
      <c r="N44" s="1038" t="s">
        <v>35</v>
      </c>
      <c r="O44" s="1038" t="s">
        <v>35</v>
      </c>
      <c r="P44" s="1038" t="s">
        <v>35</v>
      </c>
      <c r="Q44" s="1049" t="s">
        <v>35</v>
      </c>
      <c r="R44" s="1060" t="s">
        <v>35</v>
      </c>
      <c r="S44" s="1038" t="s">
        <v>35</v>
      </c>
      <c r="T44" s="1038" t="s">
        <v>35</v>
      </c>
      <c r="U44" s="1038" t="s">
        <v>35</v>
      </c>
      <c r="V44" s="1038" t="s">
        <v>35</v>
      </c>
      <c r="W44" s="1038" t="s">
        <v>35</v>
      </c>
      <c r="X44" s="1038" t="s">
        <v>35</v>
      </c>
      <c r="Y44" s="1038" t="s">
        <v>35</v>
      </c>
      <c r="Z44" s="1038" t="s">
        <v>35</v>
      </c>
      <c r="AA44" s="1038" t="s">
        <v>35</v>
      </c>
      <c r="AB44" s="1038" t="s">
        <v>35</v>
      </c>
      <c r="AC44" s="1038" t="s">
        <v>35</v>
      </c>
      <c r="AD44" s="1812" t="s">
        <v>35</v>
      </c>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635"/>
      <c r="BA44" s="2160"/>
      <c r="BB44" s="151" t="s">
        <v>48</v>
      </c>
      <c r="BC44" s="1093" t="s">
        <v>35</v>
      </c>
      <c r="BD44" s="1113" t="s">
        <v>35</v>
      </c>
      <c r="BE44" s="1113" t="s">
        <v>35</v>
      </c>
      <c r="BF44" s="1113" t="s">
        <v>35</v>
      </c>
      <c r="BG44" s="1134" t="s">
        <v>35</v>
      </c>
      <c r="BH44" s="1155" t="s">
        <v>35</v>
      </c>
      <c r="BI44" s="1113" t="s">
        <v>35</v>
      </c>
      <c r="BJ44" s="1113" t="s">
        <v>35</v>
      </c>
      <c r="BK44" s="1113" t="s">
        <v>35</v>
      </c>
      <c r="BL44" s="1134" t="s">
        <v>35</v>
      </c>
      <c r="BM44" s="1155" t="s">
        <v>35</v>
      </c>
      <c r="BN44" s="1113" t="s">
        <v>35</v>
      </c>
      <c r="BO44" s="1113" t="s">
        <v>35</v>
      </c>
      <c r="BP44" s="1113" t="s">
        <v>35</v>
      </c>
      <c r="BQ44" s="1134" t="s">
        <v>35</v>
      </c>
      <c r="BR44" s="1155" t="s">
        <v>35</v>
      </c>
      <c r="BS44" s="1113" t="s">
        <v>35</v>
      </c>
      <c r="BT44" s="1113" t="s">
        <v>35</v>
      </c>
      <c r="BU44" s="1113" t="s">
        <v>35</v>
      </c>
      <c r="BV44" s="1113" t="s">
        <v>35</v>
      </c>
      <c r="BW44" s="1113" t="s">
        <v>35</v>
      </c>
      <c r="BX44" s="1113" t="s">
        <v>35</v>
      </c>
      <c r="BY44" s="1175" t="s">
        <v>35</v>
      </c>
      <c r="BZ44" s="1175" t="s">
        <v>35</v>
      </c>
      <c r="CA44" s="1175" t="s">
        <v>35</v>
      </c>
      <c r="CB44" s="1175" t="s">
        <v>35</v>
      </c>
      <c r="CC44" s="1175" t="s">
        <v>35</v>
      </c>
      <c r="CD44" s="1175" t="s">
        <v>35</v>
      </c>
      <c r="CE44" s="1842"/>
      <c r="CF44" s="1842"/>
      <c r="CG44" s="1842"/>
      <c r="CH44" s="1842"/>
      <c r="CI44" s="1842"/>
      <c r="CJ44" s="1842"/>
      <c r="CK44" s="1842"/>
      <c r="CL44" s="1842"/>
      <c r="CM44" s="1842"/>
      <c r="CN44" s="1842"/>
      <c r="CO44" s="1842"/>
      <c r="CP44" s="1842"/>
      <c r="CQ44" s="1842"/>
      <c r="CR44" s="1842"/>
      <c r="CS44" s="1842"/>
      <c r="CT44" s="1842"/>
      <c r="CU44" s="1842"/>
      <c r="CV44" s="1842"/>
      <c r="CW44" s="1842"/>
      <c r="CX44" s="1842"/>
      <c r="CY44" s="1842"/>
      <c r="CZ44" s="1842"/>
    </row>
    <row r="45" s="135" customFormat="true" ht="15" customHeight="true" x14ac:dyDescent="0.2">
      <c r="A45" s="2149" t="s">
        <v>52</v>
      </c>
      <c r="B45" s="997" t="s">
        <v>49</v>
      </c>
      <c r="C45" s="1027" t="s">
        <v>35</v>
      </c>
      <c r="D45" s="1038" t="s">
        <v>35</v>
      </c>
      <c r="E45" s="1038" t="s">
        <v>35</v>
      </c>
      <c r="F45" s="1038" t="s">
        <v>35</v>
      </c>
      <c r="G45" s="1049" t="s">
        <v>35</v>
      </c>
      <c r="H45" s="1060" t="s">
        <v>35</v>
      </c>
      <c r="I45" s="1038" t="s">
        <v>35</v>
      </c>
      <c r="J45" s="1038" t="s">
        <v>35</v>
      </c>
      <c r="K45" s="1038" t="s">
        <v>35</v>
      </c>
      <c r="L45" s="1071" t="s">
        <v>35</v>
      </c>
      <c r="M45" s="1082" t="s">
        <v>35</v>
      </c>
      <c r="N45" s="1038" t="s">
        <v>35</v>
      </c>
      <c r="O45" s="1038" t="s">
        <v>35</v>
      </c>
      <c r="P45" s="1038" t="s">
        <v>35</v>
      </c>
      <c r="Q45" s="1049" t="s">
        <v>35</v>
      </c>
      <c r="R45" s="1060" t="s">
        <v>35</v>
      </c>
      <c r="S45" s="1038" t="s">
        <v>35</v>
      </c>
      <c r="T45" s="1038" t="s">
        <v>35</v>
      </c>
      <c r="U45" s="1038" t="s">
        <v>35</v>
      </c>
      <c r="V45" s="1038" t="s">
        <v>35</v>
      </c>
      <c r="W45" s="1038" t="s">
        <v>35</v>
      </c>
      <c r="X45" s="1038" t="s">
        <v>35</v>
      </c>
      <c r="Y45" s="1038" t="s">
        <v>35</v>
      </c>
      <c r="Z45" s="1038" t="s">
        <v>35</v>
      </c>
      <c r="AA45" s="1038" t="s">
        <v>35</v>
      </c>
      <c r="AB45" s="1038" t="s">
        <v>35</v>
      </c>
      <c r="AC45" s="1038" t="s">
        <v>35</v>
      </c>
      <c r="AD45" s="1812" t="s">
        <v>35</v>
      </c>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635"/>
      <c r="BA45" s="2160" t="s">
        <v>52</v>
      </c>
      <c r="BB45" s="151" t="s">
        <v>49</v>
      </c>
      <c r="BC45" s="1093" t="s">
        <v>35</v>
      </c>
      <c r="BD45" s="1113" t="s">
        <v>35</v>
      </c>
      <c r="BE45" s="1113" t="s">
        <v>35</v>
      </c>
      <c r="BF45" s="1113" t="s">
        <v>35</v>
      </c>
      <c r="BG45" s="1134" t="s">
        <v>35</v>
      </c>
      <c r="BH45" s="1155" t="s">
        <v>35</v>
      </c>
      <c r="BI45" s="1113" t="s">
        <v>35</v>
      </c>
      <c r="BJ45" s="1113" t="s">
        <v>35</v>
      </c>
      <c r="BK45" s="1113" t="s">
        <v>35</v>
      </c>
      <c r="BL45" s="1134" t="s">
        <v>35</v>
      </c>
      <c r="BM45" s="1155" t="s">
        <v>35</v>
      </c>
      <c r="BN45" s="1113" t="s">
        <v>35</v>
      </c>
      <c r="BO45" s="1113" t="s">
        <v>35</v>
      </c>
      <c r="BP45" s="1113" t="s">
        <v>35</v>
      </c>
      <c r="BQ45" s="1134" t="s">
        <v>35</v>
      </c>
      <c r="BR45" s="1155" t="s">
        <v>35</v>
      </c>
      <c r="BS45" s="1113" t="s">
        <v>35</v>
      </c>
      <c r="BT45" s="1113" t="s">
        <v>35</v>
      </c>
      <c r="BU45" s="1113" t="s">
        <v>35</v>
      </c>
      <c r="BV45" s="1113" t="s">
        <v>35</v>
      </c>
      <c r="BW45" s="1113" t="s">
        <v>35</v>
      </c>
      <c r="BX45" s="1113" t="s">
        <v>35</v>
      </c>
      <c r="BY45" s="1175" t="s">
        <v>35</v>
      </c>
      <c r="BZ45" s="1175" t="s">
        <v>35</v>
      </c>
      <c r="CA45" s="1175" t="s">
        <v>35</v>
      </c>
      <c r="CB45" s="1175" t="s">
        <v>35</v>
      </c>
      <c r="CC45" s="1175" t="s">
        <v>35</v>
      </c>
      <c r="CD45" s="1175" t="s">
        <v>35</v>
      </c>
      <c r="CE45" s="1842"/>
      <c r="CF45" s="1842"/>
      <c r="CG45" s="1842"/>
      <c r="CH45" s="1842"/>
      <c r="CI45" s="1842"/>
      <c r="CJ45" s="1842"/>
      <c r="CK45" s="1842"/>
      <c r="CL45" s="1842"/>
      <c r="CM45" s="1842"/>
      <c r="CN45" s="1842"/>
      <c r="CO45" s="1842"/>
      <c r="CP45" s="1842"/>
      <c r="CQ45" s="1842"/>
      <c r="CR45" s="1842"/>
      <c r="CS45" s="1842"/>
      <c r="CT45" s="1842"/>
      <c r="CU45" s="1842"/>
      <c r="CV45" s="1842"/>
      <c r="CW45" s="1842"/>
      <c r="CX45" s="1842"/>
      <c r="CY45" s="1842"/>
      <c r="CZ45" s="1842"/>
    </row>
    <row r="46" s="135" customFormat="true" ht="15" customHeight="true" x14ac:dyDescent="0.2">
      <c r="A46" s="2149"/>
      <c r="B46" s="997" t="s">
        <v>48</v>
      </c>
      <c r="C46" s="1027" t="s">
        <v>35</v>
      </c>
      <c r="D46" s="1038" t="s">
        <v>35</v>
      </c>
      <c r="E46" s="1038" t="s">
        <v>35</v>
      </c>
      <c r="F46" s="1038" t="s">
        <v>35</v>
      </c>
      <c r="G46" s="1049" t="s">
        <v>35</v>
      </c>
      <c r="H46" s="1060" t="s">
        <v>35</v>
      </c>
      <c r="I46" s="1038" t="s">
        <v>35</v>
      </c>
      <c r="J46" s="1038" t="s">
        <v>35</v>
      </c>
      <c r="K46" s="1038" t="s">
        <v>35</v>
      </c>
      <c r="L46" s="1071" t="s">
        <v>35</v>
      </c>
      <c r="M46" s="1082" t="s">
        <v>35</v>
      </c>
      <c r="N46" s="1038" t="s">
        <v>35</v>
      </c>
      <c r="O46" s="1038" t="s">
        <v>35</v>
      </c>
      <c r="P46" s="1038" t="s">
        <v>35</v>
      </c>
      <c r="Q46" s="1049" t="s">
        <v>35</v>
      </c>
      <c r="R46" s="1060" t="s">
        <v>35</v>
      </c>
      <c r="S46" s="1038" t="s">
        <v>35</v>
      </c>
      <c r="T46" s="1038" t="s">
        <v>35</v>
      </c>
      <c r="U46" s="1038" t="s">
        <v>35</v>
      </c>
      <c r="V46" s="1038" t="s">
        <v>35</v>
      </c>
      <c r="W46" s="1038" t="s">
        <v>35</v>
      </c>
      <c r="X46" s="1038" t="s">
        <v>35</v>
      </c>
      <c r="Y46" s="1038" t="s">
        <v>35</v>
      </c>
      <c r="Z46" s="1038" t="s">
        <v>35</v>
      </c>
      <c r="AA46" s="1038" t="s">
        <v>35</v>
      </c>
      <c r="AB46" s="1038" t="s">
        <v>35</v>
      </c>
      <c r="AC46" s="1038" t="s">
        <v>35</v>
      </c>
      <c r="AD46" s="1812" t="s">
        <v>35</v>
      </c>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635"/>
      <c r="BA46" s="2160"/>
      <c r="BB46" s="151" t="s">
        <v>48</v>
      </c>
      <c r="BC46" s="1093" t="s">
        <v>35</v>
      </c>
      <c r="BD46" s="1113" t="s">
        <v>35</v>
      </c>
      <c r="BE46" s="1113" t="s">
        <v>35</v>
      </c>
      <c r="BF46" s="1113" t="s">
        <v>35</v>
      </c>
      <c r="BG46" s="1134" t="s">
        <v>35</v>
      </c>
      <c r="BH46" s="1155" t="s">
        <v>35</v>
      </c>
      <c r="BI46" s="1113" t="s">
        <v>35</v>
      </c>
      <c r="BJ46" s="1113" t="s">
        <v>35</v>
      </c>
      <c r="BK46" s="1113" t="s">
        <v>35</v>
      </c>
      <c r="BL46" s="1134" t="s">
        <v>35</v>
      </c>
      <c r="BM46" s="1155" t="s">
        <v>35</v>
      </c>
      <c r="BN46" s="1113" t="s">
        <v>35</v>
      </c>
      <c r="BO46" s="1113" t="s">
        <v>35</v>
      </c>
      <c r="BP46" s="1113" t="s">
        <v>35</v>
      </c>
      <c r="BQ46" s="1134" t="s">
        <v>35</v>
      </c>
      <c r="BR46" s="1155" t="s">
        <v>35</v>
      </c>
      <c r="BS46" s="1113" t="s">
        <v>35</v>
      </c>
      <c r="BT46" s="1113" t="s">
        <v>35</v>
      </c>
      <c r="BU46" s="1113" t="s">
        <v>35</v>
      </c>
      <c r="BV46" s="1113" t="s">
        <v>35</v>
      </c>
      <c r="BW46" s="1113" t="s">
        <v>35</v>
      </c>
      <c r="BX46" s="1113" t="s">
        <v>35</v>
      </c>
      <c r="BY46" s="1175" t="s">
        <v>35</v>
      </c>
      <c r="BZ46" s="1175" t="s">
        <v>35</v>
      </c>
      <c r="CA46" s="1175" t="s">
        <v>35</v>
      </c>
      <c r="CB46" s="1175" t="s">
        <v>35</v>
      </c>
      <c r="CC46" s="1175" t="s">
        <v>35</v>
      </c>
      <c r="CD46" s="1175" t="s">
        <v>35</v>
      </c>
      <c r="CE46" s="1842"/>
      <c r="CF46" s="1842"/>
      <c r="CG46" s="1842"/>
      <c r="CH46" s="1842"/>
      <c r="CI46" s="1842"/>
      <c r="CJ46" s="1842"/>
      <c r="CK46" s="1842"/>
      <c r="CL46" s="1842"/>
      <c r="CM46" s="1842"/>
      <c r="CN46" s="1842"/>
      <c r="CO46" s="1842"/>
      <c r="CP46" s="1842"/>
      <c r="CQ46" s="1842"/>
      <c r="CR46" s="1842"/>
      <c r="CS46" s="1842"/>
      <c r="CT46" s="1842"/>
      <c r="CU46" s="1842"/>
      <c r="CV46" s="1842"/>
      <c r="CW46" s="1842"/>
      <c r="CX46" s="1842"/>
      <c r="CY46" s="1842"/>
      <c r="CZ46" s="1842"/>
    </row>
    <row r="47" s="130" customFormat="true" ht="15" customHeight="true" x14ac:dyDescent="0.2">
      <c r="A47" s="2147" t="s">
        <v>101</v>
      </c>
      <c r="B47" s="250" t="s">
        <v>100</v>
      </c>
      <c r="C47" s="1026" t="s">
        <v>35</v>
      </c>
      <c r="D47" s="1037" t="s">
        <v>35</v>
      </c>
      <c r="E47" s="1037" t="s">
        <v>35</v>
      </c>
      <c r="F47" s="1037" t="s">
        <v>35</v>
      </c>
      <c r="G47" s="1048" t="s">
        <v>35</v>
      </c>
      <c r="H47" s="1059" t="s">
        <v>35</v>
      </c>
      <c r="I47" s="1037" t="s">
        <v>35</v>
      </c>
      <c r="J47" s="1037" t="s">
        <v>35</v>
      </c>
      <c r="K47" s="1037" t="s">
        <v>35</v>
      </c>
      <c r="L47" s="1070" t="s">
        <v>35</v>
      </c>
      <c r="M47" s="1081" t="s">
        <v>35</v>
      </c>
      <c r="N47" s="1037" t="s">
        <v>35</v>
      </c>
      <c r="O47" s="1037" t="s">
        <v>35</v>
      </c>
      <c r="P47" s="1037" t="s">
        <v>35</v>
      </c>
      <c r="Q47" s="1048" t="s">
        <v>35</v>
      </c>
      <c r="R47" s="1059" t="s">
        <v>35</v>
      </c>
      <c r="S47" s="1037" t="s">
        <v>35</v>
      </c>
      <c r="T47" s="1037" t="s">
        <v>35</v>
      </c>
      <c r="U47" s="1037" t="s">
        <v>35</v>
      </c>
      <c r="V47" s="1037" t="s">
        <v>35</v>
      </c>
      <c r="W47" s="1037" t="s">
        <v>35</v>
      </c>
      <c r="X47" s="1037" t="s">
        <v>35</v>
      </c>
      <c r="Y47" s="1087" t="s">
        <v>35</v>
      </c>
      <c r="Z47" s="1087" t="s">
        <v>35</v>
      </c>
      <c r="AA47" s="1087" t="s">
        <v>35</v>
      </c>
      <c r="AB47" s="1087" t="s">
        <v>35</v>
      </c>
      <c r="AC47" s="1087" t="s">
        <v>35</v>
      </c>
      <c r="AD47" s="1811" t="s">
        <v>35</v>
      </c>
      <c r="AE47" s="1831"/>
      <c r="AF47" s="1831"/>
      <c r="AG47" s="1831"/>
      <c r="AH47" s="1831"/>
      <c r="AI47" s="1831"/>
      <c r="AJ47" s="1831"/>
      <c r="AK47" s="1831"/>
      <c r="AL47" s="1831"/>
      <c r="AM47" s="1831"/>
      <c r="AN47" s="1831"/>
      <c r="AO47" s="1831"/>
      <c r="AP47" s="1831"/>
      <c r="AQ47" s="1831"/>
      <c r="AR47" s="1831"/>
      <c r="AS47" s="1831"/>
      <c r="AT47" s="1831"/>
      <c r="AU47" s="1831"/>
      <c r="AV47" s="1831"/>
      <c r="AW47" s="1831"/>
      <c r="AX47" s="1831"/>
      <c r="AY47" s="1831"/>
      <c r="AZ47" s="215"/>
      <c r="BA47" s="2160" t="s">
        <v>101</v>
      </c>
      <c r="BB47" s="151" t="s">
        <v>100</v>
      </c>
      <c r="BC47" s="1093" t="s">
        <v>35</v>
      </c>
      <c r="BD47" s="1113" t="s">
        <v>35</v>
      </c>
      <c r="BE47" s="1113" t="s">
        <v>35</v>
      </c>
      <c r="BF47" s="1113" t="s">
        <v>35</v>
      </c>
      <c r="BG47" s="1134" t="s">
        <v>35</v>
      </c>
      <c r="BH47" s="1155" t="s">
        <v>35</v>
      </c>
      <c r="BI47" s="1113" t="s">
        <v>35</v>
      </c>
      <c r="BJ47" s="1113" t="s">
        <v>35</v>
      </c>
      <c r="BK47" s="1113" t="s">
        <v>35</v>
      </c>
      <c r="BL47" s="1134" t="s">
        <v>35</v>
      </c>
      <c r="BM47" s="1155" t="s">
        <v>35</v>
      </c>
      <c r="BN47" s="1113" t="s">
        <v>35</v>
      </c>
      <c r="BO47" s="1113" t="s">
        <v>35</v>
      </c>
      <c r="BP47" s="1113" t="s">
        <v>35</v>
      </c>
      <c r="BQ47" s="1134" t="s">
        <v>35</v>
      </c>
      <c r="BR47" s="1155" t="s">
        <v>35</v>
      </c>
      <c r="BS47" s="1113" t="s">
        <v>35</v>
      </c>
      <c r="BT47" s="1113" t="s">
        <v>35</v>
      </c>
      <c r="BU47" s="1113" t="s">
        <v>35</v>
      </c>
      <c r="BV47" s="1113" t="s">
        <v>35</v>
      </c>
      <c r="BW47" s="1113" t="s">
        <v>35</v>
      </c>
      <c r="BX47" s="1113" t="s">
        <v>35</v>
      </c>
      <c r="BY47" s="1175" t="s">
        <v>35</v>
      </c>
      <c r="BZ47" s="1175" t="s">
        <v>35</v>
      </c>
      <c r="CA47" s="1175" t="s">
        <v>35</v>
      </c>
      <c r="CB47" s="1175" t="s">
        <v>35</v>
      </c>
      <c r="CC47" s="1175" t="s">
        <v>35</v>
      </c>
      <c r="CD47" s="1175" t="s">
        <v>35</v>
      </c>
      <c r="CE47" s="1842"/>
      <c r="CF47" s="1842"/>
      <c r="CG47" s="1842"/>
      <c r="CH47" s="1842"/>
      <c r="CI47" s="1842"/>
      <c r="CJ47" s="1842"/>
      <c r="CK47" s="1842"/>
      <c r="CL47" s="1842"/>
      <c r="CM47" s="1842"/>
      <c r="CN47" s="1842"/>
      <c r="CO47" s="1842"/>
      <c r="CP47" s="1842"/>
      <c r="CQ47" s="1842"/>
      <c r="CR47" s="1842"/>
      <c r="CS47" s="1842"/>
      <c r="CT47" s="1842"/>
      <c r="CU47" s="1842"/>
      <c r="CV47" s="1842"/>
      <c r="CW47" s="1842"/>
      <c r="CX47" s="1842"/>
      <c r="CY47" s="1842"/>
      <c r="CZ47" s="1842"/>
    </row>
    <row r="48" s="130" customFormat="true" ht="15" customHeight="true" x14ac:dyDescent="0.2">
      <c r="A48" s="2147"/>
      <c r="B48" s="250" t="s">
        <v>99</v>
      </c>
      <c r="C48" s="1026" t="s">
        <v>35</v>
      </c>
      <c r="D48" s="1037" t="s">
        <v>35</v>
      </c>
      <c r="E48" s="1037" t="s">
        <v>35</v>
      </c>
      <c r="F48" s="1037" t="s">
        <v>35</v>
      </c>
      <c r="G48" s="1048" t="s">
        <v>35</v>
      </c>
      <c r="H48" s="1059" t="s">
        <v>35</v>
      </c>
      <c r="I48" s="1037" t="s">
        <v>35</v>
      </c>
      <c r="J48" s="1037" t="s">
        <v>35</v>
      </c>
      <c r="K48" s="1037" t="s">
        <v>35</v>
      </c>
      <c r="L48" s="1070" t="s">
        <v>35</v>
      </c>
      <c r="M48" s="1081" t="s">
        <v>35</v>
      </c>
      <c r="N48" s="1037" t="s">
        <v>35</v>
      </c>
      <c r="O48" s="1037" t="s">
        <v>35</v>
      </c>
      <c r="P48" s="1037" t="s">
        <v>35</v>
      </c>
      <c r="Q48" s="1048" t="s">
        <v>35</v>
      </c>
      <c r="R48" s="1059" t="s">
        <v>35</v>
      </c>
      <c r="S48" s="1037" t="s">
        <v>35</v>
      </c>
      <c r="T48" s="1037" t="s">
        <v>35</v>
      </c>
      <c r="U48" s="1037" t="s">
        <v>35</v>
      </c>
      <c r="V48" s="1037" t="s">
        <v>35</v>
      </c>
      <c r="W48" s="1037" t="s">
        <v>35</v>
      </c>
      <c r="X48" s="1037" t="s">
        <v>35</v>
      </c>
      <c r="Y48" s="1087" t="s">
        <v>35</v>
      </c>
      <c r="Z48" s="1087" t="s">
        <v>35</v>
      </c>
      <c r="AA48" s="1087" t="s">
        <v>35</v>
      </c>
      <c r="AB48" s="1087" t="s">
        <v>35</v>
      </c>
      <c r="AC48" s="1087" t="s">
        <v>35</v>
      </c>
      <c r="AD48" s="1811" t="s">
        <v>35</v>
      </c>
      <c r="AE48" s="1831"/>
      <c r="AF48" s="1831"/>
      <c r="AG48" s="1831"/>
      <c r="AH48" s="1831"/>
      <c r="AI48" s="1831"/>
      <c r="AJ48" s="1831"/>
      <c r="AK48" s="1831"/>
      <c r="AL48" s="1831"/>
      <c r="AM48" s="1831"/>
      <c r="AN48" s="1831"/>
      <c r="AO48" s="1831"/>
      <c r="AP48" s="1831"/>
      <c r="AQ48" s="1831"/>
      <c r="AR48" s="1831"/>
      <c r="AS48" s="1831"/>
      <c r="AT48" s="1831"/>
      <c r="AU48" s="1831"/>
      <c r="AV48" s="1831"/>
      <c r="AW48" s="1831"/>
      <c r="AX48" s="1831"/>
      <c r="AY48" s="1831"/>
      <c r="AZ48" s="215"/>
      <c r="BA48" s="2160"/>
      <c r="BB48" s="151" t="s">
        <v>99</v>
      </c>
      <c r="BC48" s="1093" t="s">
        <v>35</v>
      </c>
      <c r="BD48" s="1113" t="s">
        <v>35</v>
      </c>
      <c r="BE48" s="1113" t="s">
        <v>35</v>
      </c>
      <c r="BF48" s="1113" t="s">
        <v>35</v>
      </c>
      <c r="BG48" s="1134" t="s">
        <v>35</v>
      </c>
      <c r="BH48" s="1155" t="s">
        <v>35</v>
      </c>
      <c r="BI48" s="1113" t="s">
        <v>35</v>
      </c>
      <c r="BJ48" s="1113" t="s">
        <v>35</v>
      </c>
      <c r="BK48" s="1113" t="s">
        <v>35</v>
      </c>
      <c r="BL48" s="1134" t="s">
        <v>35</v>
      </c>
      <c r="BM48" s="1155" t="s">
        <v>35</v>
      </c>
      <c r="BN48" s="1113" t="s">
        <v>35</v>
      </c>
      <c r="BO48" s="1113" t="s">
        <v>35</v>
      </c>
      <c r="BP48" s="1113" t="s">
        <v>35</v>
      </c>
      <c r="BQ48" s="1134" t="s">
        <v>35</v>
      </c>
      <c r="BR48" s="1155" t="s">
        <v>35</v>
      </c>
      <c r="BS48" s="1113" t="s">
        <v>35</v>
      </c>
      <c r="BT48" s="1113" t="s">
        <v>35</v>
      </c>
      <c r="BU48" s="1113" t="s">
        <v>35</v>
      </c>
      <c r="BV48" s="1113" t="s">
        <v>35</v>
      </c>
      <c r="BW48" s="1113" t="s">
        <v>35</v>
      </c>
      <c r="BX48" s="1113" t="s">
        <v>35</v>
      </c>
      <c r="BY48" s="1175" t="s">
        <v>35</v>
      </c>
      <c r="BZ48" s="1175" t="s">
        <v>35</v>
      </c>
      <c r="CA48" s="1175" t="s">
        <v>35</v>
      </c>
      <c r="CB48" s="1175" t="s">
        <v>35</v>
      </c>
      <c r="CC48" s="1175" t="s">
        <v>35</v>
      </c>
      <c r="CD48" s="1175" t="s">
        <v>35</v>
      </c>
      <c r="CE48" s="1842"/>
      <c r="CF48" s="1842"/>
      <c r="CG48" s="1842"/>
      <c r="CH48" s="1842"/>
      <c r="CI48" s="1842"/>
      <c r="CJ48" s="1842"/>
      <c r="CK48" s="1842"/>
      <c r="CL48" s="1842"/>
      <c r="CM48" s="1842"/>
      <c r="CN48" s="1842"/>
      <c r="CO48" s="1842"/>
      <c r="CP48" s="1842"/>
      <c r="CQ48" s="1842"/>
      <c r="CR48" s="1842"/>
      <c r="CS48" s="1842"/>
      <c r="CT48" s="1842"/>
      <c r="CU48" s="1842"/>
      <c r="CV48" s="1842"/>
      <c r="CW48" s="1842"/>
      <c r="CX48" s="1842"/>
      <c r="CY48" s="1842"/>
      <c r="CZ48" s="1842"/>
    </row>
    <row r="49" s="130" customFormat="true" ht="15" customHeight="true" x14ac:dyDescent="0.2">
      <c r="A49" s="2147"/>
      <c r="B49" s="250" t="s">
        <v>68</v>
      </c>
      <c r="C49" s="1026" t="s">
        <v>35</v>
      </c>
      <c r="D49" s="1037" t="s">
        <v>35</v>
      </c>
      <c r="E49" s="1037" t="s">
        <v>35</v>
      </c>
      <c r="F49" s="1037" t="s">
        <v>35</v>
      </c>
      <c r="G49" s="1048" t="s">
        <v>35</v>
      </c>
      <c r="H49" s="1059" t="s">
        <v>35</v>
      </c>
      <c r="I49" s="1037" t="s">
        <v>35</v>
      </c>
      <c r="J49" s="1037" t="s">
        <v>35</v>
      </c>
      <c r="K49" s="1037" t="s">
        <v>35</v>
      </c>
      <c r="L49" s="1070" t="s">
        <v>35</v>
      </c>
      <c r="M49" s="1081" t="s">
        <v>35</v>
      </c>
      <c r="N49" s="1037" t="s">
        <v>35</v>
      </c>
      <c r="O49" s="1037" t="s">
        <v>35</v>
      </c>
      <c r="P49" s="1037" t="s">
        <v>35</v>
      </c>
      <c r="Q49" s="1048" t="s">
        <v>35</v>
      </c>
      <c r="R49" s="1059" t="s">
        <v>35</v>
      </c>
      <c r="S49" s="1037" t="s">
        <v>35</v>
      </c>
      <c r="T49" s="1037" t="s">
        <v>35</v>
      </c>
      <c r="U49" s="1037" t="s">
        <v>35</v>
      </c>
      <c r="V49" s="1037" t="s">
        <v>35</v>
      </c>
      <c r="W49" s="1037" t="s">
        <v>35</v>
      </c>
      <c r="X49" s="1037" t="s">
        <v>35</v>
      </c>
      <c r="Y49" s="1087" t="s">
        <v>35</v>
      </c>
      <c r="Z49" s="1087" t="s">
        <v>35</v>
      </c>
      <c r="AA49" s="1087" t="s">
        <v>35</v>
      </c>
      <c r="AB49" s="1087" t="s">
        <v>35</v>
      </c>
      <c r="AC49" s="1087" t="s">
        <v>35</v>
      </c>
      <c r="AD49" s="1811" t="s">
        <v>35</v>
      </c>
      <c r="AE49" s="1831"/>
      <c r="AF49" s="1831"/>
      <c r="AG49" s="1831"/>
      <c r="AH49" s="1831"/>
      <c r="AI49" s="1831"/>
      <c r="AJ49" s="1831"/>
      <c r="AK49" s="1831"/>
      <c r="AL49" s="1831"/>
      <c r="AM49" s="1831"/>
      <c r="AN49" s="1831"/>
      <c r="AO49" s="1831"/>
      <c r="AP49" s="1831"/>
      <c r="AQ49" s="1831"/>
      <c r="AR49" s="1831"/>
      <c r="AS49" s="1831"/>
      <c r="AT49" s="1831"/>
      <c r="AU49" s="1831"/>
      <c r="AV49" s="1831"/>
      <c r="AW49" s="1831"/>
      <c r="AX49" s="1831"/>
      <c r="AY49" s="1831"/>
      <c r="AZ49" s="215"/>
      <c r="BA49" s="2160"/>
      <c r="BB49" s="151" t="s">
        <v>68</v>
      </c>
      <c r="BC49" s="1093" t="s">
        <v>35</v>
      </c>
      <c r="BD49" s="1113" t="s">
        <v>35</v>
      </c>
      <c r="BE49" s="1113" t="s">
        <v>35</v>
      </c>
      <c r="BF49" s="1113" t="s">
        <v>35</v>
      </c>
      <c r="BG49" s="1134" t="s">
        <v>35</v>
      </c>
      <c r="BH49" s="1155" t="s">
        <v>35</v>
      </c>
      <c r="BI49" s="1113" t="s">
        <v>35</v>
      </c>
      <c r="BJ49" s="1113" t="s">
        <v>35</v>
      </c>
      <c r="BK49" s="1113" t="s">
        <v>35</v>
      </c>
      <c r="BL49" s="1134" t="s">
        <v>35</v>
      </c>
      <c r="BM49" s="1155" t="s">
        <v>35</v>
      </c>
      <c r="BN49" s="1113" t="s">
        <v>35</v>
      </c>
      <c r="BO49" s="1113" t="s">
        <v>35</v>
      </c>
      <c r="BP49" s="1113" t="s">
        <v>35</v>
      </c>
      <c r="BQ49" s="1134" t="s">
        <v>35</v>
      </c>
      <c r="BR49" s="1155" t="s">
        <v>35</v>
      </c>
      <c r="BS49" s="1113" t="s">
        <v>35</v>
      </c>
      <c r="BT49" s="1113" t="s">
        <v>35</v>
      </c>
      <c r="BU49" s="1113" t="s">
        <v>35</v>
      </c>
      <c r="BV49" s="1113" t="s">
        <v>35</v>
      </c>
      <c r="BW49" s="1113" t="s">
        <v>35</v>
      </c>
      <c r="BX49" s="1113" t="s">
        <v>35</v>
      </c>
      <c r="BY49" s="1175" t="s">
        <v>35</v>
      </c>
      <c r="BZ49" s="1175" t="s">
        <v>35</v>
      </c>
      <c r="CA49" s="1175" t="s">
        <v>35</v>
      </c>
      <c r="CB49" s="1175" t="s">
        <v>35</v>
      </c>
      <c r="CC49" s="1175" t="s">
        <v>35</v>
      </c>
      <c r="CD49" s="1175" t="s">
        <v>35</v>
      </c>
      <c r="CE49" s="1842"/>
      <c r="CF49" s="1842"/>
      <c r="CG49" s="1842"/>
      <c r="CH49" s="1842"/>
      <c r="CI49" s="1842"/>
      <c r="CJ49" s="1842"/>
      <c r="CK49" s="1842"/>
      <c r="CL49" s="1842"/>
      <c r="CM49" s="1842"/>
      <c r="CN49" s="1842"/>
      <c r="CO49" s="1842"/>
      <c r="CP49" s="1842"/>
      <c r="CQ49" s="1842"/>
      <c r="CR49" s="1842"/>
      <c r="CS49" s="1842"/>
      <c r="CT49" s="1842"/>
      <c r="CU49" s="1842"/>
      <c r="CV49" s="1842"/>
      <c r="CW49" s="1842"/>
      <c r="CX49" s="1842"/>
      <c r="CY49" s="1842"/>
      <c r="CZ49" s="1842"/>
    </row>
    <row r="50" s="130" customFormat="true" ht="15" customHeight="true" x14ac:dyDescent="0.2">
      <c r="A50" s="2147" t="s">
        <v>102</v>
      </c>
      <c r="B50" s="250" t="s">
        <v>100</v>
      </c>
      <c r="C50" s="1026" t="s">
        <v>35</v>
      </c>
      <c r="D50" s="1037" t="s">
        <v>35</v>
      </c>
      <c r="E50" s="1037" t="s">
        <v>35</v>
      </c>
      <c r="F50" s="1037" t="s">
        <v>35</v>
      </c>
      <c r="G50" s="1048" t="s">
        <v>35</v>
      </c>
      <c r="H50" s="1059" t="s">
        <v>35</v>
      </c>
      <c r="I50" s="1037" t="s">
        <v>35</v>
      </c>
      <c r="J50" s="1037" t="s">
        <v>35</v>
      </c>
      <c r="K50" s="1037" t="s">
        <v>35</v>
      </c>
      <c r="L50" s="1070" t="s">
        <v>35</v>
      </c>
      <c r="M50" s="1081" t="s">
        <v>35</v>
      </c>
      <c r="N50" s="1037" t="s">
        <v>35</v>
      </c>
      <c r="O50" s="1037" t="s">
        <v>35</v>
      </c>
      <c r="P50" s="1037" t="s">
        <v>35</v>
      </c>
      <c r="Q50" s="1048" t="s">
        <v>35</v>
      </c>
      <c r="R50" s="1059" t="s">
        <v>35</v>
      </c>
      <c r="S50" s="1037" t="s">
        <v>35</v>
      </c>
      <c r="T50" s="1037" t="s">
        <v>35</v>
      </c>
      <c r="U50" s="1037" t="s">
        <v>35</v>
      </c>
      <c r="V50" s="1037" t="s">
        <v>35</v>
      </c>
      <c r="W50" s="1037" t="s">
        <v>35</v>
      </c>
      <c r="X50" s="1037" t="s">
        <v>35</v>
      </c>
      <c r="Y50" s="1087" t="s">
        <v>35</v>
      </c>
      <c r="Z50" s="1087" t="s">
        <v>35</v>
      </c>
      <c r="AA50" s="1087" t="s">
        <v>35</v>
      </c>
      <c r="AB50" s="1087" t="s">
        <v>35</v>
      </c>
      <c r="AC50" s="1087" t="s">
        <v>35</v>
      </c>
      <c r="AD50" s="1811" t="s">
        <v>35</v>
      </c>
      <c r="AE50" s="1831"/>
      <c r="AF50" s="1831"/>
      <c r="AG50" s="1831"/>
      <c r="AH50" s="1831"/>
      <c r="AI50" s="1831"/>
      <c r="AJ50" s="1831"/>
      <c r="AK50" s="1831"/>
      <c r="AL50" s="1831"/>
      <c r="AM50" s="1831"/>
      <c r="AN50" s="1831"/>
      <c r="AO50" s="1831"/>
      <c r="AP50" s="1831"/>
      <c r="AQ50" s="1831"/>
      <c r="AR50" s="1831"/>
      <c r="AS50" s="1831"/>
      <c r="AT50" s="1831"/>
      <c r="AU50" s="1831"/>
      <c r="AV50" s="1831"/>
      <c r="AW50" s="1831"/>
      <c r="AX50" s="1831"/>
      <c r="AY50" s="1831"/>
      <c r="AZ50" s="215"/>
      <c r="BA50" s="2160" t="s">
        <v>102</v>
      </c>
      <c r="BB50" s="151" t="s">
        <v>100</v>
      </c>
      <c r="BC50" s="1093" t="s">
        <v>35</v>
      </c>
      <c r="BD50" s="1113" t="s">
        <v>35</v>
      </c>
      <c r="BE50" s="1113" t="s">
        <v>35</v>
      </c>
      <c r="BF50" s="1113" t="s">
        <v>35</v>
      </c>
      <c r="BG50" s="1134" t="s">
        <v>35</v>
      </c>
      <c r="BH50" s="1155" t="s">
        <v>35</v>
      </c>
      <c r="BI50" s="1113" t="s">
        <v>35</v>
      </c>
      <c r="BJ50" s="1113" t="s">
        <v>35</v>
      </c>
      <c r="BK50" s="1113" t="s">
        <v>35</v>
      </c>
      <c r="BL50" s="1134" t="s">
        <v>35</v>
      </c>
      <c r="BM50" s="1155" t="s">
        <v>35</v>
      </c>
      <c r="BN50" s="1113" t="s">
        <v>35</v>
      </c>
      <c r="BO50" s="1113" t="s">
        <v>35</v>
      </c>
      <c r="BP50" s="1113" t="s">
        <v>35</v>
      </c>
      <c r="BQ50" s="1134" t="s">
        <v>35</v>
      </c>
      <c r="BR50" s="1155" t="s">
        <v>35</v>
      </c>
      <c r="BS50" s="1113" t="s">
        <v>35</v>
      </c>
      <c r="BT50" s="1113" t="s">
        <v>35</v>
      </c>
      <c r="BU50" s="1113" t="s">
        <v>35</v>
      </c>
      <c r="BV50" s="1113" t="s">
        <v>35</v>
      </c>
      <c r="BW50" s="1113" t="s">
        <v>35</v>
      </c>
      <c r="BX50" s="1113" t="s">
        <v>35</v>
      </c>
      <c r="BY50" s="1175" t="s">
        <v>35</v>
      </c>
      <c r="BZ50" s="1175" t="s">
        <v>35</v>
      </c>
      <c r="CA50" s="1175" t="s">
        <v>35</v>
      </c>
      <c r="CB50" s="1175" t="s">
        <v>35</v>
      </c>
      <c r="CC50" s="1175" t="s">
        <v>35</v>
      </c>
      <c r="CD50" s="1175" t="s">
        <v>35</v>
      </c>
      <c r="CE50" s="1842"/>
      <c r="CF50" s="1842"/>
      <c r="CG50" s="1842"/>
      <c r="CH50" s="1842"/>
      <c r="CI50" s="1842"/>
      <c r="CJ50" s="1842"/>
      <c r="CK50" s="1842"/>
      <c r="CL50" s="1842"/>
      <c r="CM50" s="1842"/>
      <c r="CN50" s="1842"/>
      <c r="CO50" s="1842"/>
      <c r="CP50" s="1842"/>
      <c r="CQ50" s="1842"/>
      <c r="CR50" s="1842"/>
      <c r="CS50" s="1842"/>
      <c r="CT50" s="1842"/>
      <c r="CU50" s="1842"/>
      <c r="CV50" s="1842"/>
      <c r="CW50" s="1842"/>
      <c r="CX50" s="1842"/>
      <c r="CY50" s="1842"/>
      <c r="CZ50" s="1842"/>
    </row>
    <row r="51" s="130" customFormat="true" ht="15" customHeight="true" x14ac:dyDescent="0.2">
      <c r="A51" s="2147"/>
      <c r="B51" s="250" t="s">
        <v>99</v>
      </c>
      <c r="C51" s="1026" t="s">
        <v>35</v>
      </c>
      <c r="D51" s="1037" t="s">
        <v>35</v>
      </c>
      <c r="E51" s="1037" t="s">
        <v>35</v>
      </c>
      <c r="F51" s="1037" t="s">
        <v>35</v>
      </c>
      <c r="G51" s="1048" t="s">
        <v>35</v>
      </c>
      <c r="H51" s="1059" t="s">
        <v>35</v>
      </c>
      <c r="I51" s="1037" t="s">
        <v>35</v>
      </c>
      <c r="J51" s="1037" t="s">
        <v>35</v>
      </c>
      <c r="K51" s="1037" t="s">
        <v>35</v>
      </c>
      <c r="L51" s="1070" t="s">
        <v>35</v>
      </c>
      <c r="M51" s="1081" t="s">
        <v>35</v>
      </c>
      <c r="N51" s="1037" t="s">
        <v>35</v>
      </c>
      <c r="O51" s="1037" t="s">
        <v>35</v>
      </c>
      <c r="P51" s="1037" t="s">
        <v>35</v>
      </c>
      <c r="Q51" s="1048" t="s">
        <v>35</v>
      </c>
      <c r="R51" s="1059" t="s">
        <v>35</v>
      </c>
      <c r="S51" s="1037" t="s">
        <v>35</v>
      </c>
      <c r="T51" s="1037" t="s">
        <v>35</v>
      </c>
      <c r="U51" s="1037" t="s">
        <v>35</v>
      </c>
      <c r="V51" s="1037" t="s">
        <v>35</v>
      </c>
      <c r="W51" s="1037" t="s">
        <v>35</v>
      </c>
      <c r="X51" s="1037" t="s">
        <v>35</v>
      </c>
      <c r="Y51" s="1087" t="s">
        <v>35</v>
      </c>
      <c r="Z51" s="1087" t="s">
        <v>35</v>
      </c>
      <c r="AA51" s="1087" t="s">
        <v>35</v>
      </c>
      <c r="AB51" s="1087" t="s">
        <v>35</v>
      </c>
      <c r="AC51" s="1087" t="s">
        <v>35</v>
      </c>
      <c r="AD51" s="1811" t="s">
        <v>35</v>
      </c>
      <c r="AE51" s="1831"/>
      <c r="AF51" s="1831"/>
      <c r="AG51" s="1831"/>
      <c r="AH51" s="1831"/>
      <c r="AI51" s="1831"/>
      <c r="AJ51" s="1831"/>
      <c r="AK51" s="1831"/>
      <c r="AL51" s="1831"/>
      <c r="AM51" s="1831"/>
      <c r="AN51" s="1831"/>
      <c r="AO51" s="1831"/>
      <c r="AP51" s="1831"/>
      <c r="AQ51" s="1831"/>
      <c r="AR51" s="1831"/>
      <c r="AS51" s="1831"/>
      <c r="AT51" s="1831"/>
      <c r="AU51" s="1831"/>
      <c r="AV51" s="1831"/>
      <c r="AW51" s="1831"/>
      <c r="AX51" s="1831"/>
      <c r="AY51" s="1831"/>
      <c r="AZ51" s="215"/>
      <c r="BA51" s="2160"/>
      <c r="BB51" s="151" t="s">
        <v>99</v>
      </c>
      <c r="BC51" s="1093" t="s">
        <v>35</v>
      </c>
      <c r="BD51" s="1113" t="s">
        <v>35</v>
      </c>
      <c r="BE51" s="1113" t="s">
        <v>35</v>
      </c>
      <c r="BF51" s="1113" t="s">
        <v>35</v>
      </c>
      <c r="BG51" s="1134" t="s">
        <v>35</v>
      </c>
      <c r="BH51" s="1155" t="s">
        <v>35</v>
      </c>
      <c r="BI51" s="1113" t="s">
        <v>35</v>
      </c>
      <c r="BJ51" s="1113" t="s">
        <v>35</v>
      </c>
      <c r="BK51" s="1113" t="s">
        <v>35</v>
      </c>
      <c r="BL51" s="1134" t="s">
        <v>35</v>
      </c>
      <c r="BM51" s="1155" t="s">
        <v>35</v>
      </c>
      <c r="BN51" s="1113" t="s">
        <v>35</v>
      </c>
      <c r="BO51" s="1113" t="s">
        <v>35</v>
      </c>
      <c r="BP51" s="1113" t="s">
        <v>35</v>
      </c>
      <c r="BQ51" s="1134" t="s">
        <v>35</v>
      </c>
      <c r="BR51" s="1155" t="s">
        <v>35</v>
      </c>
      <c r="BS51" s="1113" t="s">
        <v>35</v>
      </c>
      <c r="BT51" s="1113" t="s">
        <v>35</v>
      </c>
      <c r="BU51" s="1113" t="s">
        <v>35</v>
      </c>
      <c r="BV51" s="1113" t="s">
        <v>35</v>
      </c>
      <c r="BW51" s="1113" t="s">
        <v>35</v>
      </c>
      <c r="BX51" s="1113" t="s">
        <v>35</v>
      </c>
      <c r="BY51" s="1175" t="s">
        <v>35</v>
      </c>
      <c r="BZ51" s="1175" t="s">
        <v>35</v>
      </c>
      <c r="CA51" s="1175" t="s">
        <v>35</v>
      </c>
      <c r="CB51" s="1175" t="s">
        <v>35</v>
      </c>
      <c r="CC51" s="1175" t="s">
        <v>35</v>
      </c>
      <c r="CD51" s="1175" t="s">
        <v>35</v>
      </c>
      <c r="CE51" s="1842"/>
      <c r="CF51" s="1842"/>
      <c r="CG51" s="1842"/>
      <c r="CH51" s="1842"/>
      <c r="CI51" s="1842"/>
      <c r="CJ51" s="1842"/>
      <c r="CK51" s="1842"/>
      <c r="CL51" s="1842"/>
      <c r="CM51" s="1842"/>
      <c r="CN51" s="1842"/>
      <c r="CO51" s="1842"/>
      <c r="CP51" s="1842"/>
      <c r="CQ51" s="1842"/>
      <c r="CR51" s="1842"/>
      <c r="CS51" s="1842"/>
      <c r="CT51" s="1842"/>
      <c r="CU51" s="1842"/>
      <c r="CV51" s="1842"/>
      <c r="CW51" s="1842"/>
      <c r="CX51" s="1842"/>
      <c r="CY51" s="1842"/>
      <c r="CZ51" s="1842"/>
    </row>
    <row r="52" s="130" customFormat="true" ht="15" customHeight="true" x14ac:dyDescent="0.2">
      <c r="A52" s="2147"/>
      <c r="B52" s="250" t="s">
        <v>68</v>
      </c>
      <c r="C52" s="1026" t="s">
        <v>35</v>
      </c>
      <c r="D52" s="1037" t="s">
        <v>35</v>
      </c>
      <c r="E52" s="1037" t="s">
        <v>35</v>
      </c>
      <c r="F52" s="1037" t="s">
        <v>35</v>
      </c>
      <c r="G52" s="1048" t="s">
        <v>35</v>
      </c>
      <c r="H52" s="1059" t="s">
        <v>35</v>
      </c>
      <c r="I52" s="1037" t="s">
        <v>35</v>
      </c>
      <c r="J52" s="1037" t="s">
        <v>35</v>
      </c>
      <c r="K52" s="1037" t="s">
        <v>35</v>
      </c>
      <c r="L52" s="1070" t="s">
        <v>35</v>
      </c>
      <c r="M52" s="1081" t="s">
        <v>35</v>
      </c>
      <c r="N52" s="1037" t="s">
        <v>35</v>
      </c>
      <c r="O52" s="1037" t="s">
        <v>35</v>
      </c>
      <c r="P52" s="1037" t="s">
        <v>35</v>
      </c>
      <c r="Q52" s="1048" t="s">
        <v>35</v>
      </c>
      <c r="R52" s="1059" t="s">
        <v>35</v>
      </c>
      <c r="S52" s="1037" t="s">
        <v>35</v>
      </c>
      <c r="T52" s="1037" t="s">
        <v>35</v>
      </c>
      <c r="U52" s="1037" t="s">
        <v>35</v>
      </c>
      <c r="V52" s="1037" t="s">
        <v>35</v>
      </c>
      <c r="W52" s="1037" t="s">
        <v>35</v>
      </c>
      <c r="X52" s="1037" t="s">
        <v>35</v>
      </c>
      <c r="Y52" s="1087" t="s">
        <v>35</v>
      </c>
      <c r="Z52" s="1087" t="s">
        <v>35</v>
      </c>
      <c r="AA52" s="1087" t="s">
        <v>35</v>
      </c>
      <c r="AB52" s="1087" t="s">
        <v>35</v>
      </c>
      <c r="AC52" s="1087" t="s">
        <v>35</v>
      </c>
      <c r="AD52" s="1811" t="s">
        <v>35</v>
      </c>
      <c r="AE52" s="1831"/>
      <c r="AF52" s="1831"/>
      <c r="AG52" s="1831"/>
      <c r="AH52" s="1831"/>
      <c r="AI52" s="1831"/>
      <c r="AJ52" s="1831"/>
      <c r="AK52" s="1831"/>
      <c r="AL52" s="1831"/>
      <c r="AM52" s="1831"/>
      <c r="AN52" s="1831"/>
      <c r="AO52" s="1831"/>
      <c r="AP52" s="1831"/>
      <c r="AQ52" s="1831"/>
      <c r="AR52" s="1831"/>
      <c r="AS52" s="1831"/>
      <c r="AT52" s="1831"/>
      <c r="AU52" s="1831"/>
      <c r="AV52" s="1831"/>
      <c r="AW52" s="1831"/>
      <c r="AX52" s="1831"/>
      <c r="AY52" s="1831"/>
      <c r="AZ52" s="215"/>
      <c r="BA52" s="2160"/>
      <c r="BB52" s="151" t="s">
        <v>68</v>
      </c>
      <c r="BC52" s="1093" t="s">
        <v>35</v>
      </c>
      <c r="BD52" s="1113" t="s">
        <v>35</v>
      </c>
      <c r="BE52" s="1113" t="s">
        <v>35</v>
      </c>
      <c r="BF52" s="1113" t="s">
        <v>35</v>
      </c>
      <c r="BG52" s="1134" t="s">
        <v>35</v>
      </c>
      <c r="BH52" s="1155" t="s">
        <v>35</v>
      </c>
      <c r="BI52" s="1113" t="s">
        <v>35</v>
      </c>
      <c r="BJ52" s="1113" t="s">
        <v>35</v>
      </c>
      <c r="BK52" s="1113" t="s">
        <v>35</v>
      </c>
      <c r="BL52" s="1134" t="s">
        <v>35</v>
      </c>
      <c r="BM52" s="1155" t="s">
        <v>35</v>
      </c>
      <c r="BN52" s="1113" t="s">
        <v>35</v>
      </c>
      <c r="BO52" s="1113" t="s">
        <v>35</v>
      </c>
      <c r="BP52" s="1113" t="s">
        <v>35</v>
      </c>
      <c r="BQ52" s="1134" t="s">
        <v>35</v>
      </c>
      <c r="BR52" s="1155" t="s">
        <v>35</v>
      </c>
      <c r="BS52" s="1113" t="s">
        <v>35</v>
      </c>
      <c r="BT52" s="1113" t="s">
        <v>35</v>
      </c>
      <c r="BU52" s="1113" t="s">
        <v>35</v>
      </c>
      <c r="BV52" s="1113" t="s">
        <v>35</v>
      </c>
      <c r="BW52" s="1113" t="s">
        <v>35</v>
      </c>
      <c r="BX52" s="1113" t="s">
        <v>35</v>
      </c>
      <c r="BY52" s="1175" t="s">
        <v>35</v>
      </c>
      <c r="BZ52" s="1175" t="s">
        <v>35</v>
      </c>
      <c r="CA52" s="1175" t="s">
        <v>35</v>
      </c>
      <c r="CB52" s="1175" t="s">
        <v>35</v>
      </c>
      <c r="CC52" s="1175" t="s">
        <v>35</v>
      </c>
      <c r="CD52" s="1175" t="s">
        <v>35</v>
      </c>
      <c r="CE52" s="1842"/>
      <c r="CF52" s="1842"/>
      <c r="CG52" s="1842"/>
      <c r="CH52" s="1842"/>
      <c r="CI52" s="1842"/>
      <c r="CJ52" s="1842"/>
      <c r="CK52" s="1842"/>
      <c r="CL52" s="1842"/>
      <c r="CM52" s="1842"/>
      <c r="CN52" s="1842"/>
      <c r="CO52" s="1842"/>
      <c r="CP52" s="1842"/>
      <c r="CQ52" s="1842"/>
      <c r="CR52" s="1842"/>
      <c r="CS52" s="1842"/>
      <c r="CT52" s="1842"/>
      <c r="CU52" s="1842"/>
      <c r="CV52" s="1842"/>
      <c r="CW52" s="1842"/>
      <c r="CX52" s="1842"/>
      <c r="CY52" s="1842"/>
      <c r="CZ52" s="1842"/>
    </row>
    <row r="53" s="130" customFormat="true" ht="15" customHeight="true" x14ac:dyDescent="0.2">
      <c r="A53" s="2147" t="s">
        <v>105</v>
      </c>
      <c r="B53" s="250" t="s">
        <v>100</v>
      </c>
      <c r="C53" s="1026" t="s">
        <v>35</v>
      </c>
      <c r="D53" s="1037" t="s">
        <v>35</v>
      </c>
      <c r="E53" s="1037" t="s">
        <v>35</v>
      </c>
      <c r="F53" s="1037" t="s">
        <v>35</v>
      </c>
      <c r="G53" s="1048" t="s">
        <v>35</v>
      </c>
      <c r="H53" s="1059" t="s">
        <v>35</v>
      </c>
      <c r="I53" s="1037" t="s">
        <v>35</v>
      </c>
      <c r="J53" s="1037" t="s">
        <v>35</v>
      </c>
      <c r="K53" s="1037" t="s">
        <v>35</v>
      </c>
      <c r="L53" s="1070" t="s">
        <v>35</v>
      </c>
      <c r="M53" s="1081" t="s">
        <v>35</v>
      </c>
      <c r="N53" s="1037" t="s">
        <v>35</v>
      </c>
      <c r="O53" s="1037" t="s">
        <v>35</v>
      </c>
      <c r="P53" s="1037" t="s">
        <v>35</v>
      </c>
      <c r="Q53" s="1048" t="s">
        <v>35</v>
      </c>
      <c r="R53" s="1059" t="s">
        <v>35</v>
      </c>
      <c r="S53" s="1037" t="s">
        <v>35</v>
      </c>
      <c r="T53" s="1037" t="s">
        <v>35</v>
      </c>
      <c r="U53" s="1037" t="s">
        <v>35</v>
      </c>
      <c r="V53" s="1037" t="s">
        <v>35</v>
      </c>
      <c r="W53" s="1037" t="s">
        <v>35</v>
      </c>
      <c r="X53" s="1037" t="s">
        <v>35</v>
      </c>
      <c r="Y53" s="1087" t="s">
        <v>35</v>
      </c>
      <c r="Z53" s="1087" t="s">
        <v>35</v>
      </c>
      <c r="AA53" s="1087" t="s">
        <v>35</v>
      </c>
      <c r="AB53" s="1087" t="s">
        <v>35</v>
      </c>
      <c r="AC53" s="1087" t="s">
        <v>35</v>
      </c>
      <c r="AD53" s="1811" t="s">
        <v>35</v>
      </c>
      <c r="AE53" s="1831"/>
      <c r="AF53" s="1831"/>
      <c r="AG53" s="1831"/>
      <c r="AH53" s="1831"/>
      <c r="AI53" s="1831"/>
      <c r="AJ53" s="1831"/>
      <c r="AK53" s="1831"/>
      <c r="AL53" s="1831"/>
      <c r="AM53" s="1831"/>
      <c r="AN53" s="1831"/>
      <c r="AO53" s="1831"/>
      <c r="AP53" s="1831"/>
      <c r="AQ53" s="1831"/>
      <c r="AR53" s="1831"/>
      <c r="AS53" s="1831"/>
      <c r="AT53" s="1831"/>
      <c r="AU53" s="1831"/>
      <c r="AV53" s="1831"/>
      <c r="AW53" s="1831"/>
      <c r="AX53" s="1831"/>
      <c r="AY53" s="1831"/>
      <c r="AZ53" s="215"/>
      <c r="BA53" s="2160" t="s">
        <v>105</v>
      </c>
      <c r="BB53" s="151" t="s">
        <v>100</v>
      </c>
      <c r="BC53" s="1093" t="s">
        <v>35</v>
      </c>
      <c r="BD53" s="1113" t="s">
        <v>35</v>
      </c>
      <c r="BE53" s="1113" t="s">
        <v>35</v>
      </c>
      <c r="BF53" s="1113" t="s">
        <v>35</v>
      </c>
      <c r="BG53" s="1134" t="s">
        <v>35</v>
      </c>
      <c r="BH53" s="1155" t="s">
        <v>35</v>
      </c>
      <c r="BI53" s="1113" t="s">
        <v>35</v>
      </c>
      <c r="BJ53" s="1113" t="s">
        <v>35</v>
      </c>
      <c r="BK53" s="1113" t="s">
        <v>35</v>
      </c>
      <c r="BL53" s="1134" t="s">
        <v>35</v>
      </c>
      <c r="BM53" s="1155" t="s">
        <v>35</v>
      </c>
      <c r="BN53" s="1113" t="s">
        <v>35</v>
      </c>
      <c r="BO53" s="1113" t="s">
        <v>35</v>
      </c>
      <c r="BP53" s="1113" t="s">
        <v>35</v>
      </c>
      <c r="BQ53" s="1134" t="s">
        <v>35</v>
      </c>
      <c r="BR53" s="1155" t="s">
        <v>35</v>
      </c>
      <c r="BS53" s="1113" t="s">
        <v>35</v>
      </c>
      <c r="BT53" s="1113" t="s">
        <v>35</v>
      </c>
      <c r="BU53" s="1113" t="s">
        <v>35</v>
      </c>
      <c r="BV53" s="1113" t="s">
        <v>35</v>
      </c>
      <c r="BW53" s="1113" t="s">
        <v>35</v>
      </c>
      <c r="BX53" s="1113" t="s">
        <v>35</v>
      </c>
      <c r="BY53" s="1175" t="s">
        <v>35</v>
      </c>
      <c r="BZ53" s="1175" t="s">
        <v>35</v>
      </c>
      <c r="CA53" s="1175" t="s">
        <v>35</v>
      </c>
      <c r="CB53" s="1175" t="s">
        <v>35</v>
      </c>
      <c r="CC53" s="1175" t="s">
        <v>35</v>
      </c>
      <c r="CD53" s="1175" t="s">
        <v>35</v>
      </c>
      <c r="CE53" s="1842"/>
      <c r="CF53" s="1842"/>
      <c r="CG53" s="1842"/>
      <c r="CH53" s="1842"/>
      <c r="CI53" s="1842"/>
      <c r="CJ53" s="1842"/>
      <c r="CK53" s="1842"/>
      <c r="CL53" s="1842"/>
      <c r="CM53" s="1842"/>
      <c r="CN53" s="1842"/>
      <c r="CO53" s="1842"/>
      <c r="CP53" s="1842"/>
      <c r="CQ53" s="1842"/>
      <c r="CR53" s="1842"/>
      <c r="CS53" s="1842"/>
      <c r="CT53" s="1842"/>
      <c r="CU53" s="1842"/>
      <c r="CV53" s="1842"/>
      <c r="CW53" s="1842"/>
      <c r="CX53" s="1842"/>
      <c r="CY53" s="1842"/>
      <c r="CZ53" s="1842"/>
    </row>
    <row r="54" s="130" customFormat="true" ht="15" customHeight="true" x14ac:dyDescent="0.2">
      <c r="A54" s="2147"/>
      <c r="B54" s="250" t="s">
        <v>99</v>
      </c>
      <c r="C54" s="1026" t="s">
        <v>35</v>
      </c>
      <c r="D54" s="1037" t="s">
        <v>35</v>
      </c>
      <c r="E54" s="1037" t="s">
        <v>35</v>
      </c>
      <c r="F54" s="1037" t="s">
        <v>35</v>
      </c>
      <c r="G54" s="1048" t="s">
        <v>35</v>
      </c>
      <c r="H54" s="1059" t="s">
        <v>35</v>
      </c>
      <c r="I54" s="1037" t="s">
        <v>35</v>
      </c>
      <c r="J54" s="1037" t="s">
        <v>35</v>
      </c>
      <c r="K54" s="1037" t="s">
        <v>35</v>
      </c>
      <c r="L54" s="1070" t="s">
        <v>35</v>
      </c>
      <c r="M54" s="1081" t="s">
        <v>35</v>
      </c>
      <c r="N54" s="1037" t="s">
        <v>35</v>
      </c>
      <c r="O54" s="1037" t="s">
        <v>35</v>
      </c>
      <c r="P54" s="1037" t="s">
        <v>35</v>
      </c>
      <c r="Q54" s="1048" t="s">
        <v>35</v>
      </c>
      <c r="R54" s="1059" t="s">
        <v>35</v>
      </c>
      <c r="S54" s="1037" t="s">
        <v>35</v>
      </c>
      <c r="T54" s="1037" t="s">
        <v>35</v>
      </c>
      <c r="U54" s="1037" t="s">
        <v>35</v>
      </c>
      <c r="V54" s="1037" t="s">
        <v>35</v>
      </c>
      <c r="W54" s="1037" t="s">
        <v>35</v>
      </c>
      <c r="X54" s="1037" t="s">
        <v>35</v>
      </c>
      <c r="Y54" s="1087" t="s">
        <v>35</v>
      </c>
      <c r="Z54" s="1087" t="s">
        <v>35</v>
      </c>
      <c r="AA54" s="1087" t="s">
        <v>35</v>
      </c>
      <c r="AB54" s="1087" t="s">
        <v>35</v>
      </c>
      <c r="AC54" s="1087" t="s">
        <v>35</v>
      </c>
      <c r="AD54" s="1811" t="s">
        <v>35</v>
      </c>
      <c r="AE54" s="1831"/>
      <c r="AF54" s="1831"/>
      <c r="AG54" s="1831"/>
      <c r="AH54" s="1831"/>
      <c r="AI54" s="1831"/>
      <c r="AJ54" s="1831"/>
      <c r="AK54" s="1831"/>
      <c r="AL54" s="1831"/>
      <c r="AM54" s="1831"/>
      <c r="AN54" s="1831"/>
      <c r="AO54" s="1831"/>
      <c r="AP54" s="1831"/>
      <c r="AQ54" s="1831"/>
      <c r="AR54" s="1831"/>
      <c r="AS54" s="1831"/>
      <c r="AT54" s="1831"/>
      <c r="AU54" s="1831"/>
      <c r="AV54" s="1831"/>
      <c r="AW54" s="1831"/>
      <c r="AX54" s="1831"/>
      <c r="AY54" s="1831"/>
      <c r="AZ54" s="215"/>
      <c r="BA54" s="2160"/>
      <c r="BB54" s="151" t="s">
        <v>99</v>
      </c>
      <c r="BC54" s="1093" t="s">
        <v>35</v>
      </c>
      <c r="BD54" s="1113" t="s">
        <v>35</v>
      </c>
      <c r="BE54" s="1113" t="s">
        <v>35</v>
      </c>
      <c r="BF54" s="1113" t="s">
        <v>35</v>
      </c>
      <c r="BG54" s="1134" t="s">
        <v>35</v>
      </c>
      <c r="BH54" s="1155" t="s">
        <v>35</v>
      </c>
      <c r="BI54" s="1113" t="s">
        <v>35</v>
      </c>
      <c r="BJ54" s="1113" t="s">
        <v>35</v>
      </c>
      <c r="BK54" s="1113" t="s">
        <v>35</v>
      </c>
      <c r="BL54" s="1134" t="s">
        <v>35</v>
      </c>
      <c r="BM54" s="1155" t="s">
        <v>35</v>
      </c>
      <c r="BN54" s="1113" t="s">
        <v>35</v>
      </c>
      <c r="BO54" s="1113" t="s">
        <v>35</v>
      </c>
      <c r="BP54" s="1113" t="s">
        <v>35</v>
      </c>
      <c r="BQ54" s="1134" t="s">
        <v>35</v>
      </c>
      <c r="BR54" s="1155" t="s">
        <v>35</v>
      </c>
      <c r="BS54" s="1113" t="s">
        <v>35</v>
      </c>
      <c r="BT54" s="1113" t="s">
        <v>35</v>
      </c>
      <c r="BU54" s="1113" t="s">
        <v>35</v>
      </c>
      <c r="BV54" s="1113" t="s">
        <v>35</v>
      </c>
      <c r="BW54" s="1113" t="s">
        <v>35</v>
      </c>
      <c r="BX54" s="1113" t="s">
        <v>35</v>
      </c>
      <c r="BY54" s="1175" t="s">
        <v>35</v>
      </c>
      <c r="BZ54" s="1175" t="s">
        <v>35</v>
      </c>
      <c r="CA54" s="1175" t="s">
        <v>35</v>
      </c>
      <c r="CB54" s="1175" t="s">
        <v>35</v>
      </c>
      <c r="CC54" s="1175" t="s">
        <v>35</v>
      </c>
      <c r="CD54" s="1175" t="s">
        <v>35</v>
      </c>
      <c r="CE54" s="1842"/>
      <c r="CF54" s="1842"/>
      <c r="CG54" s="1842"/>
      <c r="CH54" s="1842"/>
      <c r="CI54" s="1842"/>
      <c r="CJ54" s="1842"/>
      <c r="CK54" s="1842"/>
      <c r="CL54" s="1842"/>
      <c r="CM54" s="1842"/>
      <c r="CN54" s="1842"/>
      <c r="CO54" s="1842"/>
      <c r="CP54" s="1842"/>
      <c r="CQ54" s="1842"/>
      <c r="CR54" s="1842"/>
      <c r="CS54" s="1842"/>
      <c r="CT54" s="1842"/>
      <c r="CU54" s="1842"/>
      <c r="CV54" s="1842"/>
      <c r="CW54" s="1842"/>
      <c r="CX54" s="1842"/>
      <c r="CY54" s="1842"/>
      <c r="CZ54" s="1842"/>
    </row>
    <row r="55" s="130" customFormat="true" ht="15" customHeight="true" x14ac:dyDescent="0.2">
      <c r="A55" s="2179"/>
      <c r="B55" s="251" t="s">
        <v>68</v>
      </c>
      <c r="C55" s="1028" t="s">
        <v>35</v>
      </c>
      <c r="D55" s="1039" t="s">
        <v>35</v>
      </c>
      <c r="E55" s="1039" t="s">
        <v>35</v>
      </c>
      <c r="F55" s="1039" t="s">
        <v>35</v>
      </c>
      <c r="G55" s="1050" t="s">
        <v>35</v>
      </c>
      <c r="H55" s="1061" t="s">
        <v>35</v>
      </c>
      <c r="I55" s="1039" t="s">
        <v>35</v>
      </c>
      <c r="J55" s="1039" t="s">
        <v>35</v>
      </c>
      <c r="K55" s="1039" t="s">
        <v>35</v>
      </c>
      <c r="L55" s="1072" t="s">
        <v>35</v>
      </c>
      <c r="M55" s="1083" t="s">
        <v>35</v>
      </c>
      <c r="N55" s="1039" t="s">
        <v>35</v>
      </c>
      <c r="O55" s="1039" t="s">
        <v>35</v>
      </c>
      <c r="P55" s="1039" t="s">
        <v>35</v>
      </c>
      <c r="Q55" s="1050" t="s">
        <v>35</v>
      </c>
      <c r="R55" s="1768" t="s">
        <v>35</v>
      </c>
      <c r="S55" s="1769" t="s">
        <v>35</v>
      </c>
      <c r="T55" s="1769" t="s">
        <v>35</v>
      </c>
      <c r="U55" s="1769" t="s">
        <v>35</v>
      </c>
      <c r="V55" s="1769" t="s">
        <v>35</v>
      </c>
      <c r="W55" s="1769" t="s">
        <v>35</v>
      </c>
      <c r="X55" s="1769" t="s">
        <v>35</v>
      </c>
      <c r="Y55" s="1769" t="s">
        <v>35</v>
      </c>
      <c r="Z55" s="1769" t="s">
        <v>35</v>
      </c>
      <c r="AA55" s="1769" t="s">
        <v>35</v>
      </c>
      <c r="AB55" s="1769" t="s">
        <v>35</v>
      </c>
      <c r="AC55" s="1769" t="s">
        <v>35</v>
      </c>
      <c r="AD55" s="1813" t="s">
        <v>35</v>
      </c>
      <c r="AE55" s="1832"/>
      <c r="AF55" s="1832"/>
      <c r="AG55" s="1832"/>
      <c r="AH55" s="1832"/>
      <c r="AI55" s="1832"/>
      <c r="AJ55" s="1832"/>
      <c r="AK55" s="1832"/>
      <c r="AL55" s="1832"/>
      <c r="AM55" s="1832"/>
      <c r="AN55" s="1832"/>
      <c r="AO55" s="1832"/>
      <c r="AP55" s="1832"/>
      <c r="AQ55" s="1832"/>
      <c r="AR55" s="1832"/>
      <c r="AS55" s="1832"/>
      <c r="AT55" s="1832"/>
      <c r="AU55" s="1832"/>
      <c r="AV55" s="1832"/>
      <c r="AW55" s="1832"/>
      <c r="AX55" s="1832"/>
      <c r="AY55" s="1832"/>
      <c r="AZ55" s="215"/>
      <c r="BA55" s="2180"/>
      <c r="BB55" s="152" t="s">
        <v>68</v>
      </c>
      <c r="BC55" s="1094" t="s">
        <v>35</v>
      </c>
      <c r="BD55" s="1114" t="s">
        <v>35</v>
      </c>
      <c r="BE55" s="1114" t="s">
        <v>35</v>
      </c>
      <c r="BF55" s="1114" t="s">
        <v>35</v>
      </c>
      <c r="BG55" s="1135" t="s">
        <v>35</v>
      </c>
      <c r="BH55" s="1156" t="s">
        <v>35</v>
      </c>
      <c r="BI55" s="1114" t="s">
        <v>35</v>
      </c>
      <c r="BJ55" s="1114" t="s">
        <v>35</v>
      </c>
      <c r="BK55" s="1114" t="s">
        <v>35</v>
      </c>
      <c r="BL55" s="1135" t="s">
        <v>35</v>
      </c>
      <c r="BM55" s="1156" t="s">
        <v>35</v>
      </c>
      <c r="BN55" s="1114" t="s">
        <v>35</v>
      </c>
      <c r="BO55" s="1114" t="s">
        <v>35</v>
      </c>
      <c r="BP55" s="1114" t="s">
        <v>35</v>
      </c>
      <c r="BQ55" s="1135" t="s">
        <v>35</v>
      </c>
      <c r="BR55" s="1770" t="s">
        <v>35</v>
      </c>
      <c r="BS55" s="1771" t="s">
        <v>35</v>
      </c>
      <c r="BT55" s="1771" t="s">
        <v>35</v>
      </c>
      <c r="BU55" s="1771" t="s">
        <v>35</v>
      </c>
      <c r="BV55" s="1771" t="s">
        <v>35</v>
      </c>
      <c r="BW55" s="1771" t="s">
        <v>35</v>
      </c>
      <c r="BX55" s="1771" t="s">
        <v>35</v>
      </c>
      <c r="BY55" s="1771" t="s">
        <v>35</v>
      </c>
      <c r="BZ55" s="1191" t="s">
        <v>35</v>
      </c>
      <c r="CA55" s="1191" t="s">
        <v>35</v>
      </c>
      <c r="CB55" s="1191" t="s">
        <v>35</v>
      </c>
      <c r="CC55" s="1191" t="s">
        <v>35</v>
      </c>
      <c r="CD55" s="1191" t="s">
        <v>35</v>
      </c>
      <c r="CE55" s="1843"/>
      <c r="CF55" s="1843"/>
      <c r="CG55" s="1843"/>
      <c r="CH55" s="1843"/>
      <c r="CI55" s="1843"/>
      <c r="CJ55" s="1843"/>
      <c r="CK55" s="1843"/>
      <c r="CL55" s="1843"/>
      <c r="CM55" s="1843"/>
      <c r="CN55" s="1843"/>
      <c r="CO55" s="1843"/>
      <c r="CP55" s="1843"/>
      <c r="CQ55" s="1843"/>
      <c r="CR55" s="1843"/>
      <c r="CS55" s="1843"/>
      <c r="CT55" s="1843"/>
      <c r="CU55" s="1843"/>
      <c r="CV55" s="1843"/>
      <c r="CW55" s="1843"/>
      <c r="CX55" s="1843"/>
      <c r="CY55" s="1843"/>
      <c r="CZ55" s="1843"/>
    </row>
    <row r="56" s="135" customFormat="true" ht="15" customHeight="true" x14ac:dyDescent="0.2">
      <c r="A56" s="132"/>
      <c r="B56" s="185"/>
      <c r="C56" s="2124" t="s">
        <v>114</v>
      </c>
      <c r="D56" s="2125"/>
      <c r="E56" s="2125"/>
      <c r="F56" s="2125"/>
      <c r="G56" s="2126"/>
      <c r="H56" s="2127" t="s">
        <v>38</v>
      </c>
      <c r="I56" s="2128"/>
      <c r="J56" s="2128"/>
      <c r="K56" s="2128"/>
      <c r="L56" s="2129"/>
      <c r="M56" s="2130" t="s">
        <v>37</v>
      </c>
      <c r="N56" s="2128"/>
      <c r="O56" s="2128"/>
      <c r="P56" s="2128"/>
      <c r="Q56" s="2129"/>
      <c r="R56" s="1760" t="s">
        <v>137</v>
      </c>
      <c r="S56" s="1797"/>
      <c r="T56" s="1797"/>
      <c r="U56" s="1797"/>
      <c r="V56" s="1797"/>
      <c r="W56" s="1797"/>
      <c r="X56" s="1797"/>
      <c r="Y56" s="1797"/>
      <c r="Z56" s="1797"/>
      <c r="AA56" s="1797"/>
      <c r="AB56" s="1797"/>
      <c r="AC56" s="1797"/>
      <c r="AD56" s="1798"/>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635"/>
      <c r="BA56" s="217" t="s">
        <v>128</v>
      </c>
      <c r="BB56" s="115" t="s">
        <v>95</v>
      </c>
      <c r="BC56" s="2193" t="s">
        <v>114</v>
      </c>
      <c r="BD56" s="2194"/>
      <c r="BE56" s="2194"/>
      <c r="BF56" s="2194"/>
      <c r="BG56" s="2195"/>
      <c r="BH56" s="2196" t="s">
        <v>38</v>
      </c>
      <c r="BI56" s="2194"/>
      <c r="BJ56" s="2194"/>
      <c r="BK56" s="2194"/>
      <c r="BL56" s="2195"/>
      <c r="BM56" s="2196" t="s">
        <v>37</v>
      </c>
      <c r="BN56" s="2194"/>
      <c r="BO56" s="2194"/>
      <c r="BP56" s="2194"/>
      <c r="BQ56" s="2197"/>
      <c r="BR56" s="176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12.75" x14ac:dyDescent="0.2">
      <c r="A57" s="186" t="s">
        <v>69</v>
      </c>
      <c r="B57" s="244"/>
      <c r="C57" s="275" t="s">
        <v>0</v>
      </c>
      <c r="D57" s="276" t="s">
        <v>1</v>
      </c>
      <c r="E57" s="276" t="s">
        <v>2</v>
      </c>
      <c r="F57" s="276" t="s">
        <v>3</v>
      </c>
      <c r="G57" s="277" t="s">
        <v>4</v>
      </c>
      <c r="H57" s="751" t="s">
        <v>0</v>
      </c>
      <c r="I57" s="695" t="s">
        <v>1</v>
      </c>
      <c r="J57" s="695" t="s">
        <v>2</v>
      </c>
      <c r="K57" s="695" t="s">
        <v>3</v>
      </c>
      <c r="L57" s="696" t="s">
        <v>4</v>
      </c>
      <c r="M57" s="739" t="s">
        <v>0</v>
      </c>
      <c r="N57" s="695" t="s">
        <v>1</v>
      </c>
      <c r="O57" s="695" t="s">
        <v>2</v>
      </c>
      <c r="P57" s="695" t="s">
        <v>3</v>
      </c>
      <c r="Q57" s="766" t="s">
        <v>4</v>
      </c>
      <c r="R57" s="751" t="s">
        <v>146</v>
      </c>
      <c r="S57" s="695" t="s">
        <v>147</v>
      </c>
      <c r="T57" s="695" t="s">
        <v>148</v>
      </c>
      <c r="U57" s="695" t="s">
        <v>149</v>
      </c>
      <c r="V57" s="695" t="s">
        <v>150</v>
      </c>
      <c r="W57" s="695" t="s">
        <v>151</v>
      </c>
      <c r="X57" s="695" t="s">
        <v>152</v>
      </c>
      <c r="Y57" s="695" t="s">
        <v>153</v>
      </c>
      <c r="Z57" s="695" t="s">
        <v>154</v>
      </c>
      <c r="AA57" s="695" t="s">
        <v>155</v>
      </c>
      <c r="AB57" s="695" t="s">
        <v>156</v>
      </c>
      <c r="AC57" s="695" t="s">
        <v>157</v>
      </c>
      <c r="AD57" s="697" t="s">
        <v>158</v>
      </c>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635"/>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146</v>
      </c>
      <c r="BS57" s="170" t="s">
        <v>147</v>
      </c>
      <c r="BT57" s="170" t="s">
        <v>148</v>
      </c>
      <c r="BU57" s="170" t="s">
        <v>149</v>
      </c>
      <c r="BV57" s="170" t="s">
        <v>150</v>
      </c>
      <c r="BW57" s="170" t="s">
        <v>151</v>
      </c>
      <c r="BX57" s="170" t="s">
        <v>152</v>
      </c>
      <c r="BY57" s="171" t="s">
        <v>153</v>
      </c>
      <c r="BZ57" s="171" t="s">
        <v>154</v>
      </c>
      <c r="CA57" s="171" t="s">
        <v>155</v>
      </c>
      <c r="CB57" s="171" t="s">
        <v>156</v>
      </c>
      <c r="CC57" s="171" t="s">
        <v>157</v>
      </c>
      <c r="CD57" s="171" t="s">
        <v>158</v>
      </c>
      <c r="CE57" s="1844"/>
      <c r="CF57" s="1844"/>
      <c r="CG57" s="1844"/>
      <c r="CH57" s="1844"/>
      <c r="CI57" s="1844"/>
      <c r="CJ57" s="1844"/>
      <c r="CK57" s="1844"/>
      <c r="CL57" s="1844"/>
      <c r="CM57" s="1844"/>
      <c r="CN57" s="1844"/>
      <c r="CO57" s="1844"/>
      <c r="CP57" s="1844"/>
      <c r="CQ57" s="1844"/>
      <c r="CR57" s="1844"/>
      <c r="CS57" s="1844"/>
      <c r="CT57" s="1844"/>
      <c r="CU57" s="1844"/>
      <c r="CV57" s="1844"/>
      <c r="CW57" s="1844"/>
      <c r="CX57" s="1844"/>
      <c r="CY57" s="1844"/>
      <c r="CZ57" s="1844"/>
    </row>
    <row r="58" s="135" customFormat="true" ht="15" customHeight="true" x14ac:dyDescent="0.2">
      <c r="A58" s="2122" t="s">
        <v>160</v>
      </c>
      <c r="B58" s="998" t="s">
        <v>161</v>
      </c>
      <c r="C58" s="854">
        <v>1.0292195674358933</v>
      </c>
      <c r="D58" s="855">
        <v>1.3289599860764376</v>
      </c>
      <c r="E58" s="855">
        <v>4.4092289492752679</v>
      </c>
      <c r="F58" s="855">
        <v>31.298176286388379</v>
      </c>
      <c r="G58" s="856">
        <v>81.500454304202279</v>
      </c>
      <c r="H58" s="857">
        <v>12.072986847203758</v>
      </c>
      <c r="I58" s="855">
        <v>38.950546248418696</v>
      </c>
      <c r="J58" s="855">
        <v>67.110394762564724</v>
      </c>
      <c r="K58" s="855">
        <v>82.272316636875459</v>
      </c>
      <c r="L58" s="858">
        <v>90.011890580637726</v>
      </c>
      <c r="M58" s="859">
        <v>0.12282955243982183</v>
      </c>
      <c r="N58" s="855">
        <v>0.89779666832067662</v>
      </c>
      <c r="O58" s="855">
        <v>1.5682116473047438</v>
      </c>
      <c r="P58" s="855">
        <v>2.9076230102445306</v>
      </c>
      <c r="Q58" s="856">
        <v>29.11748477718012</v>
      </c>
      <c r="R58" s="857">
        <v>4.2397208727248623</v>
      </c>
      <c r="S58" s="855">
        <v>85.831280264707303</v>
      </c>
      <c r="T58" s="855">
        <v>46.28627867951046</v>
      </c>
      <c r="U58" s="855">
        <v>62.766896628877412</v>
      </c>
      <c r="V58" s="855">
        <v>8.0743222826439922</v>
      </c>
      <c r="W58" s="855">
        <v>51.659464007443724</v>
      </c>
      <c r="X58" s="855">
        <v>28.340883071764818</v>
      </c>
      <c r="Y58" s="855">
        <v>0.27746902960339148</v>
      </c>
      <c r="Z58" s="855">
        <v>10.161432931756027</v>
      </c>
      <c r="AA58" s="855">
        <v>1.0270514237823181</v>
      </c>
      <c r="AB58" s="855">
        <v>11.467108943952889</v>
      </c>
      <c r="AC58" s="855">
        <v>20.234417095663659</v>
      </c>
      <c r="AD58" s="1814">
        <v>32.50184326798756</v>
      </c>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635"/>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1845"/>
      <c r="CF58" s="1845"/>
      <c r="CG58" s="1845"/>
      <c r="CH58" s="1845"/>
      <c r="CI58" s="1845"/>
      <c r="CJ58" s="1845"/>
      <c r="CK58" s="1845"/>
      <c r="CL58" s="1845"/>
      <c r="CM58" s="1845"/>
      <c r="CN58" s="1845"/>
      <c r="CO58" s="1845"/>
      <c r="CP58" s="1845"/>
      <c r="CQ58" s="1845"/>
      <c r="CR58" s="1845"/>
      <c r="CS58" s="1845"/>
      <c r="CT58" s="1845"/>
      <c r="CU58" s="1845"/>
      <c r="CV58" s="1845"/>
      <c r="CW58" s="1845"/>
      <c r="CX58" s="1845"/>
      <c r="CY58" s="1845"/>
      <c r="CZ58" s="1845"/>
    </row>
    <row r="59" s="135" customFormat="true" ht="15" customHeight="true" x14ac:dyDescent="0.2">
      <c r="A59" s="2123"/>
      <c r="B59" s="999" t="s">
        <v>162</v>
      </c>
      <c r="C59" s="860">
        <v>4.6981105051664116</v>
      </c>
      <c r="D59" s="861">
        <v>3.9188341507176143</v>
      </c>
      <c r="E59" s="861">
        <v>13.916554010437334</v>
      </c>
      <c r="F59" s="861">
        <v>29.489956816445051</v>
      </c>
      <c r="G59" s="862">
        <v>16.886788352226581</v>
      </c>
      <c r="H59" s="863">
        <v>19.468714845453366</v>
      </c>
      <c r="I59" s="861">
        <v>30.533088488109911</v>
      </c>
      <c r="J59" s="861">
        <v>29.336636014859309</v>
      </c>
      <c r="K59" s="861">
        <v>17.548239801734233</v>
      </c>
      <c r="L59" s="864">
        <v>9.5587668527499634</v>
      </c>
      <c r="M59" s="865">
        <v>3.8496593615976358</v>
      </c>
      <c r="N59" s="861">
        <v>3.5053180162313442</v>
      </c>
      <c r="O59" s="861">
        <v>3.7214360779875983</v>
      </c>
      <c r="P59" s="861">
        <v>12.524312723326597</v>
      </c>
      <c r="Q59" s="862">
        <v>26.838002153038943</v>
      </c>
      <c r="R59" s="863">
        <v>1.4478486376986914</v>
      </c>
      <c r="S59" s="861">
        <v>14.168719735292578</v>
      </c>
      <c r="T59" s="861">
        <v>28.654394131484629</v>
      </c>
      <c r="U59" s="861">
        <v>27.155837844895249</v>
      </c>
      <c r="V59" s="861">
        <v>13.283102481285953</v>
      </c>
      <c r="W59" s="861">
        <v>19.431630424737762</v>
      </c>
      <c r="X59" s="861">
        <v>14.960254703289175</v>
      </c>
      <c r="Y59" s="861">
        <v>1.4456837662302098</v>
      </c>
      <c r="Z59" s="861">
        <v>38.784556992244106</v>
      </c>
      <c r="AA59" s="861">
        <v>2.5790587907132845</v>
      </c>
      <c r="AB59" s="861">
        <v>8.744494793457477</v>
      </c>
      <c r="AC59" s="861">
        <v>7.486482921135071</v>
      </c>
      <c r="AD59" s="1815">
        <v>34.858438794345837</v>
      </c>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635"/>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1846"/>
      <c r="CF59" s="1846"/>
      <c r="CG59" s="1846"/>
      <c r="CH59" s="1846"/>
      <c r="CI59" s="1846"/>
      <c r="CJ59" s="1846"/>
      <c r="CK59" s="1846"/>
      <c r="CL59" s="1846"/>
      <c r="CM59" s="1846"/>
      <c r="CN59" s="1846"/>
      <c r="CO59" s="1846"/>
      <c r="CP59" s="1846"/>
      <c r="CQ59" s="1846"/>
      <c r="CR59" s="1846"/>
      <c r="CS59" s="1846"/>
      <c r="CT59" s="1846"/>
      <c r="CU59" s="1846"/>
      <c r="CV59" s="1846"/>
      <c r="CW59" s="1846"/>
      <c r="CX59" s="1846"/>
      <c r="CY59" s="1846"/>
      <c r="CZ59" s="1846"/>
    </row>
    <row r="60" s="135" customFormat="true" ht="15" customHeight="true" x14ac:dyDescent="0.2">
      <c r="A60" s="2123"/>
      <c r="B60" s="999" t="s">
        <v>163</v>
      </c>
      <c r="C60" s="860">
        <v>22.13226857992283</v>
      </c>
      <c r="D60" s="861">
        <v>26.978930543275993</v>
      </c>
      <c r="E60" s="861">
        <v>31.014783382855814</v>
      </c>
      <c r="F60" s="861">
        <v>23.112992523208327</v>
      </c>
      <c r="G60" s="862">
        <v>0.93270220790315272</v>
      </c>
      <c r="H60" s="863">
        <v>60.751336075828021</v>
      </c>
      <c r="I60" s="861">
        <v>28.101597964743917</v>
      </c>
      <c r="J60" s="861">
        <v>3.3517662827724171</v>
      </c>
      <c r="K60" s="861">
        <v>0.17944356139037052</v>
      </c>
      <c r="L60" s="864">
        <v>0.42934256661229886</v>
      </c>
      <c r="M60" s="865">
        <v>17.666697380426257</v>
      </c>
      <c r="N60" s="861">
        <v>28.004250608420868</v>
      </c>
      <c r="O60" s="861">
        <v>23.770002729893786</v>
      </c>
      <c r="P60" s="861">
        <v>24.268547537220332</v>
      </c>
      <c r="Q60" s="862">
        <v>16.007613202122357</v>
      </c>
      <c r="R60" s="863">
        <v>18.449035168364571</v>
      </c>
      <c r="S60" s="861">
        <v>0</v>
      </c>
      <c r="T60" s="861">
        <v>15.685945562207108</v>
      </c>
      <c r="U60" s="861">
        <v>4.5840548888571018</v>
      </c>
      <c r="V60" s="861">
        <v>22.895171065330537</v>
      </c>
      <c r="W60" s="861">
        <v>20.9220246366339</v>
      </c>
      <c r="X60" s="861">
        <v>12.673704096456435</v>
      </c>
      <c r="Y60" s="861">
        <v>19.322173198050709</v>
      </c>
      <c r="Z60" s="861">
        <v>16.441817247992546</v>
      </c>
      <c r="AA60" s="861">
        <v>16.0959453813933</v>
      </c>
      <c r="AB60" s="861">
        <v>35.226999199432385</v>
      </c>
      <c r="AC60" s="861">
        <v>36.347602914146947</v>
      </c>
      <c r="AD60" s="1815">
        <v>21.520931692742135</v>
      </c>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635"/>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1846"/>
      <c r="CF60" s="1846"/>
      <c r="CG60" s="1846"/>
      <c r="CH60" s="1846"/>
      <c r="CI60" s="1846"/>
      <c r="CJ60" s="1846"/>
      <c r="CK60" s="1846"/>
      <c r="CL60" s="1846"/>
      <c r="CM60" s="1846"/>
      <c r="CN60" s="1846"/>
      <c r="CO60" s="1846"/>
      <c r="CP60" s="1846"/>
      <c r="CQ60" s="1846"/>
      <c r="CR60" s="1846"/>
      <c r="CS60" s="1846"/>
      <c r="CT60" s="1846"/>
      <c r="CU60" s="1846"/>
      <c r="CV60" s="1846"/>
      <c r="CW60" s="1846"/>
      <c r="CX60" s="1846"/>
      <c r="CY60" s="1846"/>
      <c r="CZ60" s="1846"/>
    </row>
    <row r="61" s="135" customFormat="true" ht="15" customHeight="true" x14ac:dyDescent="0.2">
      <c r="A61" s="2123"/>
      <c r="B61" s="999" t="s">
        <v>164</v>
      </c>
      <c r="C61" s="860">
        <v>18.357424103463181</v>
      </c>
      <c r="D61" s="861">
        <v>23.633066126934953</v>
      </c>
      <c r="E61" s="861">
        <v>19.392786752185454</v>
      </c>
      <c r="F61" s="861">
        <v>2.9147984380991021</v>
      </c>
      <c r="G61" s="862">
        <v>0</v>
      </c>
      <c r="H61" s="863">
        <v>0.1637100076678269</v>
      </c>
      <c r="I61" s="861">
        <v>0</v>
      </c>
      <c r="J61" s="861">
        <v>0</v>
      </c>
      <c r="K61" s="861">
        <v>0</v>
      </c>
      <c r="L61" s="864">
        <v>0</v>
      </c>
      <c r="M61" s="865">
        <v>20.472260929063598</v>
      </c>
      <c r="N61" s="861">
        <v>19.782679311365563</v>
      </c>
      <c r="O61" s="861">
        <v>27.348950587654326</v>
      </c>
      <c r="P61" s="861">
        <v>22.715180654392888</v>
      </c>
      <c r="Q61" s="862">
        <v>5.6919299529854399</v>
      </c>
      <c r="R61" s="863">
        <v>3.2608802297084747</v>
      </c>
      <c r="S61" s="861">
        <v>0</v>
      </c>
      <c r="T61" s="861">
        <v>0</v>
      </c>
      <c r="U61" s="861">
        <v>0</v>
      </c>
      <c r="V61" s="861">
        <v>2.4423636499870356</v>
      </c>
      <c r="W61" s="861">
        <v>0.98250957221070678</v>
      </c>
      <c r="X61" s="861">
        <v>6.7605318213246361</v>
      </c>
      <c r="Y61" s="861">
        <v>30.462620509608975</v>
      </c>
      <c r="Z61" s="861">
        <v>1.5441240292770071</v>
      </c>
      <c r="AA61" s="861">
        <v>30.578723134045148</v>
      </c>
      <c r="AB61" s="861">
        <v>19.063952867443756</v>
      </c>
      <c r="AC61" s="861">
        <v>27.518534683949277</v>
      </c>
      <c r="AD61" s="1815">
        <v>0</v>
      </c>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635"/>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1846"/>
      <c r="CF61" s="1846"/>
      <c r="CG61" s="1846"/>
      <c r="CH61" s="1846"/>
      <c r="CI61" s="1846"/>
      <c r="CJ61" s="1846"/>
      <c r="CK61" s="1846"/>
      <c r="CL61" s="1846"/>
      <c r="CM61" s="1846"/>
      <c r="CN61" s="1846"/>
      <c r="CO61" s="1846"/>
      <c r="CP61" s="1846"/>
      <c r="CQ61" s="1846"/>
      <c r="CR61" s="1846"/>
      <c r="CS61" s="1846"/>
      <c r="CT61" s="1846"/>
      <c r="CU61" s="1846"/>
      <c r="CV61" s="1846"/>
      <c r="CW61" s="1846"/>
      <c r="CX61" s="1846"/>
      <c r="CY61" s="1846"/>
      <c r="CZ61" s="1846"/>
    </row>
    <row r="62" s="135" customFormat="true" ht="15" customHeight="true" x14ac:dyDescent="0.2">
      <c r="A62" s="2123"/>
      <c r="B62" s="999" t="s">
        <v>165</v>
      </c>
      <c r="C62" s="860">
        <v>2.2368241739298047</v>
      </c>
      <c r="D62" s="861">
        <v>3.2053940861784631</v>
      </c>
      <c r="E62" s="861">
        <v>1.3755820244974537</v>
      </c>
      <c r="F62" s="861">
        <v>0.71832132659202608</v>
      </c>
      <c r="G62" s="862">
        <v>0.11882783832952409</v>
      </c>
      <c r="H62" s="863">
        <v>0</v>
      </c>
      <c r="I62" s="861">
        <v>0</v>
      </c>
      <c r="J62" s="861">
        <v>0</v>
      </c>
      <c r="K62" s="861">
        <v>0</v>
      </c>
      <c r="L62" s="864">
        <v>0</v>
      </c>
      <c r="M62" s="865">
        <v>2.6627130873506593</v>
      </c>
      <c r="N62" s="861">
        <v>2.3739897149116191</v>
      </c>
      <c r="O62" s="861">
        <v>3.4421015302901252</v>
      </c>
      <c r="P62" s="861">
        <v>1.6300952625026943</v>
      </c>
      <c r="Q62" s="862">
        <v>1.3129144564697774</v>
      </c>
      <c r="R62" s="863">
        <v>0.77658779184852778</v>
      </c>
      <c r="S62" s="861">
        <v>0</v>
      </c>
      <c r="T62" s="861">
        <v>0</v>
      </c>
      <c r="U62" s="861">
        <v>5.355789303591621E-2</v>
      </c>
      <c r="V62" s="861">
        <v>0</v>
      </c>
      <c r="W62" s="861">
        <v>1.2136882950838142</v>
      </c>
      <c r="X62" s="861">
        <v>0.77695167254784447</v>
      </c>
      <c r="Y62" s="861">
        <v>3.1996545522302293</v>
      </c>
      <c r="Z62" s="861">
        <v>0.22246581878479624</v>
      </c>
      <c r="AA62" s="861">
        <v>4.4824624913156574</v>
      </c>
      <c r="AB62" s="861">
        <v>0</v>
      </c>
      <c r="AC62" s="861">
        <v>3.5317801453326165</v>
      </c>
      <c r="AD62" s="1815">
        <v>4.4329606742737393E-2</v>
      </c>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635"/>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1846"/>
      <c r="CF62" s="1846"/>
      <c r="CG62" s="1846"/>
      <c r="CH62" s="1846"/>
      <c r="CI62" s="1846"/>
      <c r="CJ62" s="1846"/>
      <c r="CK62" s="1846"/>
      <c r="CL62" s="1846"/>
      <c r="CM62" s="1846"/>
      <c r="CN62" s="1846"/>
      <c r="CO62" s="1846"/>
      <c r="CP62" s="1846"/>
      <c r="CQ62" s="1846"/>
      <c r="CR62" s="1846"/>
      <c r="CS62" s="1846"/>
      <c r="CT62" s="1846"/>
      <c r="CU62" s="1846"/>
      <c r="CV62" s="1846"/>
      <c r="CW62" s="1846"/>
      <c r="CX62" s="1846"/>
      <c r="CY62" s="1846"/>
      <c r="CZ62" s="1846"/>
    </row>
    <row r="63" s="135" customFormat="true" ht="15" customHeight="true" x14ac:dyDescent="0.2">
      <c r="A63" s="2123"/>
      <c r="B63" s="999" t="s">
        <v>166</v>
      </c>
      <c r="C63" s="860">
        <v>16.373736706104268</v>
      </c>
      <c r="D63" s="861">
        <v>6.7159453535795262</v>
      </c>
      <c r="E63" s="861">
        <v>4.3595175864498348</v>
      </c>
      <c r="F63" s="861">
        <v>2.7333759398856792</v>
      </c>
      <c r="G63" s="862">
        <v>0.18715253095354512</v>
      </c>
      <c r="H63" s="863">
        <v>0.20346827252620522</v>
      </c>
      <c r="I63" s="861">
        <v>0</v>
      </c>
      <c r="J63" s="861">
        <v>0</v>
      </c>
      <c r="K63" s="861">
        <v>0</v>
      </c>
      <c r="L63" s="864">
        <v>0</v>
      </c>
      <c r="M63" s="865">
        <v>17.850307688544561</v>
      </c>
      <c r="N63" s="861">
        <v>10.456813908543715</v>
      </c>
      <c r="O63" s="861">
        <v>6.5793318625838646</v>
      </c>
      <c r="P63" s="861">
        <v>5.8797709085822465</v>
      </c>
      <c r="Q63" s="862">
        <v>4.8069328402804494</v>
      </c>
      <c r="R63" s="863">
        <v>50.330717249551562</v>
      </c>
      <c r="S63" s="861">
        <v>0</v>
      </c>
      <c r="T63" s="861">
        <v>3.8261216994437208</v>
      </c>
      <c r="U63" s="861">
        <v>4.7898149266139871</v>
      </c>
      <c r="V63" s="861">
        <v>8.1250800194577781</v>
      </c>
      <c r="W63" s="861">
        <v>2.9568596197215791E-2</v>
      </c>
      <c r="X63" s="861">
        <v>18.863597458160829</v>
      </c>
      <c r="Y63" s="861">
        <v>3.9284751458848031</v>
      </c>
      <c r="Z63" s="861">
        <v>19.783976275404584</v>
      </c>
      <c r="AA63" s="861">
        <v>0.9492377282337856</v>
      </c>
      <c r="AB63" s="861">
        <v>0</v>
      </c>
      <c r="AC63" s="861">
        <v>1.7194321966230157</v>
      </c>
      <c r="AD63" s="1815">
        <v>5.103970137585252</v>
      </c>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635"/>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1846"/>
      <c r="CF63" s="1846"/>
      <c r="CG63" s="1846"/>
      <c r="CH63" s="1846"/>
      <c r="CI63" s="1846"/>
      <c r="CJ63" s="1846"/>
      <c r="CK63" s="1846"/>
      <c r="CL63" s="1846"/>
      <c r="CM63" s="1846"/>
      <c r="CN63" s="1846"/>
      <c r="CO63" s="1846"/>
      <c r="CP63" s="1846"/>
      <c r="CQ63" s="1846"/>
      <c r="CR63" s="1846"/>
      <c r="CS63" s="1846"/>
      <c r="CT63" s="1846"/>
      <c r="CU63" s="1846"/>
      <c r="CV63" s="1846"/>
      <c r="CW63" s="1846"/>
      <c r="CX63" s="1846"/>
      <c r="CY63" s="1846"/>
      <c r="CZ63" s="1846"/>
    </row>
    <row r="64" s="135" customFormat="true" ht="15" customHeight="true" x14ac:dyDescent="0.2">
      <c r="A64" s="2123"/>
      <c r="B64" s="999" t="s">
        <v>167</v>
      </c>
      <c r="C64" s="860">
        <v>2.4051006485018736</v>
      </c>
      <c r="D64" s="861">
        <v>0.74871516045168462</v>
      </c>
      <c r="E64" s="861">
        <v>0.76645473606257364</v>
      </c>
      <c r="F64" s="861">
        <v>0.1223251368445252</v>
      </c>
      <c r="G64" s="862">
        <v>2.5747114629097147E-2</v>
      </c>
      <c r="H64" s="863">
        <v>0</v>
      </c>
      <c r="I64" s="861">
        <v>0</v>
      </c>
      <c r="J64" s="861">
        <v>0</v>
      </c>
      <c r="K64" s="861">
        <v>0</v>
      </c>
      <c r="L64" s="864">
        <v>0</v>
      </c>
      <c r="M64" s="865">
        <v>3.3360920907638745</v>
      </c>
      <c r="N64" s="861">
        <v>0.93927070065122531</v>
      </c>
      <c r="O64" s="861">
        <v>0.5732310913609181</v>
      </c>
      <c r="P64" s="861">
        <v>0.90472571661156331</v>
      </c>
      <c r="Q64" s="862">
        <v>0.37577434462688064</v>
      </c>
      <c r="R64" s="863">
        <v>1.7340174085402056</v>
      </c>
      <c r="S64" s="861">
        <v>0</v>
      </c>
      <c r="T64" s="861">
        <v>0.26782088198078763</v>
      </c>
      <c r="U64" s="861">
        <v>0</v>
      </c>
      <c r="V64" s="861">
        <v>0.13223530728766561</v>
      </c>
      <c r="W64" s="861">
        <v>0</v>
      </c>
      <c r="X64" s="861">
        <v>2.0339723671324701</v>
      </c>
      <c r="Y64" s="861">
        <v>3.0034392945763044</v>
      </c>
      <c r="Z64" s="861">
        <v>0.34166616956170531</v>
      </c>
      <c r="AA64" s="861">
        <v>1.4513061625139541</v>
      </c>
      <c r="AB64" s="861">
        <v>0</v>
      </c>
      <c r="AC64" s="861">
        <v>0.68456646027885404</v>
      </c>
      <c r="AD64" s="1815">
        <v>0.11230276434917824</v>
      </c>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635"/>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1846"/>
      <c r="CF64" s="1846"/>
      <c r="CG64" s="1846"/>
      <c r="CH64" s="1846"/>
      <c r="CI64" s="1846"/>
      <c r="CJ64" s="1846"/>
      <c r="CK64" s="1846"/>
      <c r="CL64" s="1846"/>
      <c r="CM64" s="1846"/>
      <c r="CN64" s="1846"/>
      <c r="CO64" s="1846"/>
      <c r="CP64" s="1846"/>
      <c r="CQ64" s="1846"/>
      <c r="CR64" s="1846"/>
      <c r="CS64" s="1846"/>
      <c r="CT64" s="1846"/>
      <c r="CU64" s="1846"/>
      <c r="CV64" s="1846"/>
      <c r="CW64" s="1846"/>
      <c r="CX64" s="1846"/>
      <c r="CY64" s="1846"/>
      <c r="CZ64" s="1846"/>
    </row>
    <row r="65" s="135" customFormat="true" ht="15" customHeight="true" x14ac:dyDescent="0.2">
      <c r="A65" s="2123"/>
      <c r="B65" s="999" t="s">
        <v>168</v>
      </c>
      <c r="C65" s="860">
        <v>0.47450699671330432</v>
      </c>
      <c r="D65" s="861">
        <v>0.21924519087371908</v>
      </c>
      <c r="E65" s="861">
        <v>0.18087306844000278</v>
      </c>
      <c r="F65" s="861">
        <v>0.31812483269356684</v>
      </c>
      <c r="G65" s="862">
        <v>0</v>
      </c>
      <c r="H65" s="863">
        <v>0</v>
      </c>
      <c r="I65" s="861">
        <v>0</v>
      </c>
      <c r="J65" s="861">
        <v>0</v>
      </c>
      <c r="K65" s="861">
        <v>0</v>
      </c>
      <c r="L65" s="864">
        <v>0</v>
      </c>
      <c r="M65" s="865">
        <v>0.32269001031223526</v>
      </c>
      <c r="N65" s="861">
        <v>0.5298106496073387</v>
      </c>
      <c r="O65" s="861">
        <v>0.19136445552416245</v>
      </c>
      <c r="P65" s="861">
        <v>0.27172134917904966</v>
      </c>
      <c r="Q65" s="862">
        <v>0.47535278245810408</v>
      </c>
      <c r="R65" s="863">
        <v>0.3578880930474988</v>
      </c>
      <c r="S65" s="861">
        <v>0</v>
      </c>
      <c r="T65" s="861">
        <v>0</v>
      </c>
      <c r="U65" s="861">
        <v>0</v>
      </c>
      <c r="V65" s="861">
        <v>0</v>
      </c>
      <c r="W65" s="861">
        <v>0.52015212646449172</v>
      </c>
      <c r="X65" s="861">
        <v>0.25982190404546124</v>
      </c>
      <c r="Y65" s="861">
        <v>0.82439329136396922</v>
      </c>
      <c r="Z65" s="861">
        <v>0</v>
      </c>
      <c r="AA65" s="861">
        <v>0.20566674153662703</v>
      </c>
      <c r="AB65" s="861">
        <v>0</v>
      </c>
      <c r="AC65" s="861">
        <v>0</v>
      </c>
      <c r="AD65" s="1815">
        <v>0.13298882022821218</v>
      </c>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635"/>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1846"/>
      <c r="CF65" s="1846"/>
      <c r="CG65" s="1846"/>
      <c r="CH65" s="1846"/>
      <c r="CI65" s="1846"/>
      <c r="CJ65" s="1846"/>
      <c r="CK65" s="1846"/>
      <c r="CL65" s="1846"/>
      <c r="CM65" s="1846"/>
      <c r="CN65" s="1846"/>
      <c r="CO65" s="1846"/>
      <c r="CP65" s="1846"/>
      <c r="CQ65" s="1846"/>
      <c r="CR65" s="1846"/>
      <c r="CS65" s="1846"/>
      <c r="CT65" s="1846"/>
      <c r="CU65" s="1846"/>
      <c r="CV65" s="1846"/>
      <c r="CW65" s="1846"/>
      <c r="CX65" s="1846"/>
      <c r="CY65" s="1846"/>
      <c r="CZ65" s="1846"/>
    </row>
    <row r="66" s="135" customFormat="true" ht="15" customHeight="true" x14ac:dyDescent="0.2">
      <c r="A66" s="2123"/>
      <c r="B66" s="999" t="s">
        <v>169</v>
      </c>
      <c r="C66" s="860">
        <v>15.462772829700761</v>
      </c>
      <c r="D66" s="861">
        <v>8.7318350208110385</v>
      </c>
      <c r="E66" s="861">
        <v>4.2701809216539361</v>
      </c>
      <c r="F66" s="861">
        <v>3.5241207369353407</v>
      </c>
      <c r="G66" s="862">
        <v>0</v>
      </c>
      <c r="H66" s="863">
        <v>0</v>
      </c>
      <c r="I66" s="861">
        <v>0</v>
      </c>
      <c r="J66" s="861">
        <v>0</v>
      </c>
      <c r="K66" s="861">
        <v>0</v>
      </c>
      <c r="L66" s="864">
        <v>0</v>
      </c>
      <c r="M66" s="865">
        <v>16.535693269190464</v>
      </c>
      <c r="N66" s="861">
        <v>14.893391454893191</v>
      </c>
      <c r="O66" s="861">
        <v>5.8794444222164097</v>
      </c>
      <c r="P66" s="861">
        <v>4.7996106310324267</v>
      </c>
      <c r="Q66" s="862">
        <v>5.9102965040792288</v>
      </c>
      <c r="R66" s="863">
        <v>16.620860529436349</v>
      </c>
      <c r="S66" s="861">
        <v>0</v>
      </c>
      <c r="T66" s="861">
        <v>0.39241118296687999</v>
      </c>
      <c r="U66" s="861">
        <v>0.15578832242800209</v>
      </c>
      <c r="V66" s="861">
        <v>41.536277974164236</v>
      </c>
      <c r="W66" s="861">
        <v>4.0456276502793802</v>
      </c>
      <c r="X66" s="861">
        <v>8.7350815982398142</v>
      </c>
      <c r="Y66" s="861">
        <v>1.1607673938379903</v>
      </c>
      <c r="Z66" s="861">
        <v>0.9775160252963303</v>
      </c>
      <c r="AA66" s="861">
        <v>7.3679022044001643</v>
      </c>
      <c r="AB66" s="861">
        <v>0.33061892311366231</v>
      </c>
      <c r="AC66" s="861">
        <v>0.72861213119419121</v>
      </c>
      <c r="AD66" s="1815">
        <v>0.6206144943983235</v>
      </c>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635"/>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1846"/>
      <c r="CF66" s="1846"/>
      <c r="CG66" s="1846"/>
      <c r="CH66" s="1846"/>
      <c r="CI66" s="1846"/>
      <c r="CJ66" s="1846"/>
      <c r="CK66" s="1846"/>
      <c r="CL66" s="1846"/>
      <c r="CM66" s="1846"/>
      <c r="CN66" s="1846"/>
      <c r="CO66" s="1846"/>
      <c r="CP66" s="1846"/>
      <c r="CQ66" s="1846"/>
      <c r="CR66" s="1846"/>
      <c r="CS66" s="1846"/>
      <c r="CT66" s="1846"/>
      <c r="CU66" s="1846"/>
      <c r="CV66" s="1846"/>
      <c r="CW66" s="1846"/>
      <c r="CX66" s="1846"/>
      <c r="CY66" s="1846"/>
      <c r="CZ66" s="1846"/>
    </row>
    <row r="67" s="135" customFormat="true" ht="15" customHeight="true" x14ac:dyDescent="0.2">
      <c r="A67" s="2123"/>
      <c r="B67" s="999" t="s">
        <v>170</v>
      </c>
      <c r="C67" s="860">
        <v>13.666482279095964</v>
      </c>
      <c r="D67" s="861">
        <v>22.824247208669522</v>
      </c>
      <c r="E67" s="861">
        <v>17.394564015232362</v>
      </c>
      <c r="F67" s="861">
        <v>3.6512078839660935</v>
      </c>
      <c r="G67" s="862">
        <v>0.28329227157902892</v>
      </c>
      <c r="H67" s="863">
        <v>0.36635549005901658</v>
      </c>
      <c r="I67" s="861">
        <v>0</v>
      </c>
      <c r="J67" s="861">
        <v>0</v>
      </c>
      <c r="K67" s="861">
        <v>0</v>
      </c>
      <c r="L67" s="864">
        <v>0</v>
      </c>
      <c r="M67" s="865">
        <v>14.433404181350545</v>
      </c>
      <c r="N67" s="861">
        <v>16.265014815108444</v>
      </c>
      <c r="O67" s="861">
        <v>25.502048476239192</v>
      </c>
      <c r="P67" s="861">
        <v>22.075285729979512</v>
      </c>
      <c r="Q67" s="862">
        <v>7.8234330008596418</v>
      </c>
      <c r="R67" s="863">
        <v>0.31909034042524803</v>
      </c>
      <c r="S67" s="861">
        <v>0</v>
      </c>
      <c r="T67" s="861">
        <v>0.73156332588328143</v>
      </c>
      <c r="U67" s="861">
        <v>0</v>
      </c>
      <c r="V67" s="861">
        <v>0</v>
      </c>
      <c r="W67" s="861">
        <v>0</v>
      </c>
      <c r="X67" s="861">
        <v>1.1818283669998582</v>
      </c>
      <c r="Y67" s="861">
        <v>35.718264234859284</v>
      </c>
      <c r="Z67" s="861">
        <v>0</v>
      </c>
      <c r="AA67" s="861">
        <v>34.43887882357236</v>
      </c>
      <c r="AB67" s="861">
        <v>23.970273336047541</v>
      </c>
      <c r="AC67" s="861">
        <v>1.6903836969553954</v>
      </c>
      <c r="AD67" s="1815">
        <v>1.2752120888889731</v>
      </c>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635"/>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1846"/>
      <c r="CF67" s="1846"/>
      <c r="CG67" s="1846"/>
      <c r="CH67" s="1846"/>
      <c r="CI67" s="1846"/>
      <c r="CJ67" s="1846"/>
      <c r="CK67" s="1846"/>
      <c r="CL67" s="1846"/>
      <c r="CM67" s="1846"/>
      <c r="CN67" s="1846"/>
      <c r="CO67" s="1846"/>
      <c r="CP67" s="1846"/>
      <c r="CQ67" s="1846"/>
      <c r="CR67" s="1846"/>
      <c r="CS67" s="1846"/>
      <c r="CT67" s="1846"/>
      <c r="CU67" s="1846"/>
      <c r="CV67" s="1846"/>
      <c r="CW67" s="1846"/>
      <c r="CX67" s="1846"/>
      <c r="CY67" s="1846"/>
      <c r="CZ67" s="1846"/>
    </row>
    <row r="68" s="135" customFormat="true" ht="15" customHeight="true" x14ac:dyDescent="0.2">
      <c r="A68" s="2123"/>
      <c r="B68" s="999" t="s">
        <v>171</v>
      </c>
      <c r="C68" s="860">
        <v>0.49905982495941231</v>
      </c>
      <c r="D68" s="861">
        <v>7.9459500217209059E-2</v>
      </c>
      <c r="E68" s="861">
        <v>0.13745518817739169</v>
      </c>
      <c r="F68" s="861">
        <v>9.8487190268760502E-2</v>
      </c>
      <c r="G68" s="862">
        <v>0</v>
      </c>
      <c r="H68" s="863">
        <v>0</v>
      </c>
      <c r="I68" s="861">
        <v>0.14823288328756307</v>
      </c>
      <c r="J68" s="861">
        <v>0</v>
      </c>
      <c r="K68" s="861">
        <v>0</v>
      </c>
      <c r="L68" s="864">
        <v>0</v>
      </c>
      <c r="M68" s="865">
        <v>0.6210169858743102</v>
      </c>
      <c r="N68" s="861">
        <v>0.25464665690302202</v>
      </c>
      <c r="O68" s="861">
        <v>0</v>
      </c>
      <c r="P68" s="861">
        <v>0.12984213150784046</v>
      </c>
      <c r="Q68" s="862">
        <v>0.15015488448296876</v>
      </c>
      <c r="R68" s="863">
        <v>1.2883971349709957</v>
      </c>
      <c r="S68" s="861">
        <v>0</v>
      </c>
      <c r="T68" s="861">
        <v>0.37529809329371205</v>
      </c>
      <c r="U68" s="861">
        <v>9.6715287282429355E-2</v>
      </c>
      <c r="V68" s="861">
        <v>0</v>
      </c>
      <c r="W68" s="861">
        <v>0</v>
      </c>
      <c r="X68" s="861">
        <v>0.55176596668982492</v>
      </c>
      <c r="Y68" s="861">
        <v>0</v>
      </c>
      <c r="Z68" s="861">
        <v>1.0561810336632809</v>
      </c>
      <c r="AA68" s="861">
        <v>0.13087883552330812</v>
      </c>
      <c r="AB68" s="861">
        <v>9.7247097430926702E-2</v>
      </c>
      <c r="AC68" s="861">
        <v>0</v>
      </c>
      <c r="AD68" s="1815">
        <v>0</v>
      </c>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635"/>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1846"/>
      <c r="CF68" s="1846"/>
      <c r="CG68" s="1846"/>
      <c r="CH68" s="1846"/>
      <c r="CI68" s="1846"/>
      <c r="CJ68" s="1846"/>
      <c r="CK68" s="1846"/>
      <c r="CL68" s="1846"/>
      <c r="CM68" s="1846"/>
      <c r="CN68" s="1846"/>
      <c r="CO68" s="1846"/>
      <c r="CP68" s="1846"/>
      <c r="CQ68" s="1846"/>
      <c r="CR68" s="1846"/>
      <c r="CS68" s="1846"/>
      <c r="CT68" s="1846"/>
      <c r="CU68" s="1846"/>
      <c r="CV68" s="1846"/>
      <c r="CW68" s="1846"/>
      <c r="CX68" s="1846"/>
      <c r="CY68" s="1846"/>
      <c r="CZ68" s="1846"/>
    </row>
    <row r="69" s="135" customFormat="true" ht="15" customHeight="true" x14ac:dyDescent="0.2">
      <c r="A69" s="2123"/>
      <c r="B69" s="999" t="s">
        <v>172</v>
      </c>
      <c r="C69" s="860">
        <v>1.4251602308582639E-2</v>
      </c>
      <c r="D69" s="861">
        <v>3.7023144499321748E-3</v>
      </c>
      <c r="E69" s="861">
        <v>0.18716205733791411</v>
      </c>
      <c r="F69" s="861">
        <v>5.7136052747069885E-2</v>
      </c>
      <c r="G69" s="862">
        <v>0</v>
      </c>
      <c r="H69" s="863">
        <v>0.14437275754827605</v>
      </c>
      <c r="I69" s="861">
        <v>0</v>
      </c>
      <c r="J69" s="861">
        <v>0</v>
      </c>
      <c r="K69" s="861">
        <v>0</v>
      </c>
      <c r="L69" s="864">
        <v>0</v>
      </c>
      <c r="M69" s="865">
        <v>0</v>
      </c>
      <c r="N69" s="861">
        <v>0</v>
      </c>
      <c r="O69" s="861">
        <v>0</v>
      </c>
      <c r="P69" s="861">
        <v>0.23670148071072158</v>
      </c>
      <c r="Q69" s="862">
        <v>8.537460412011999E-2</v>
      </c>
      <c r="R69" s="863">
        <v>0</v>
      </c>
      <c r="S69" s="861">
        <v>0</v>
      </c>
      <c r="T69" s="861">
        <v>0</v>
      </c>
      <c r="U69" s="861">
        <v>0.39733420800975339</v>
      </c>
      <c r="V69" s="861">
        <v>0</v>
      </c>
      <c r="W69" s="861">
        <v>0</v>
      </c>
      <c r="X69" s="861">
        <v>0.19444048901055422</v>
      </c>
      <c r="Y69" s="861">
        <v>0</v>
      </c>
      <c r="Z69" s="861">
        <v>1.0016584201335537</v>
      </c>
      <c r="AA69" s="861">
        <v>0</v>
      </c>
      <c r="AB69" s="861">
        <v>0</v>
      </c>
      <c r="AC69" s="861">
        <v>0</v>
      </c>
      <c r="AD69" s="1815">
        <v>0</v>
      </c>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635"/>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1846"/>
      <c r="CF69" s="1846"/>
      <c r="CG69" s="1846"/>
      <c r="CH69" s="1846"/>
      <c r="CI69" s="1846"/>
      <c r="CJ69" s="1846"/>
      <c r="CK69" s="1846"/>
      <c r="CL69" s="1846"/>
      <c r="CM69" s="1846"/>
      <c r="CN69" s="1846"/>
      <c r="CO69" s="1846"/>
      <c r="CP69" s="1846"/>
      <c r="CQ69" s="1846"/>
      <c r="CR69" s="1846"/>
      <c r="CS69" s="1846"/>
      <c r="CT69" s="1846"/>
      <c r="CU69" s="1846"/>
      <c r="CV69" s="1846"/>
      <c r="CW69" s="1846"/>
      <c r="CX69" s="1846"/>
      <c r="CY69" s="1846"/>
      <c r="CZ69" s="1846"/>
    </row>
    <row r="70" s="135" customFormat="true" ht="15" customHeight="true" x14ac:dyDescent="0.2">
      <c r="A70" s="2123"/>
      <c r="B70" s="999" t="s">
        <v>46</v>
      </c>
      <c r="C70" s="860">
        <v>2.6502421826976463</v>
      </c>
      <c r="D70" s="861">
        <v>1.6116653577639886</v>
      </c>
      <c r="E70" s="861">
        <v>2.5948573073944323</v>
      </c>
      <c r="F70" s="861">
        <v>1.9609768359260635</v>
      </c>
      <c r="G70" s="862">
        <v>6.5035380176878987E-2</v>
      </c>
      <c r="H70" s="863">
        <v>6.8290557037135713</v>
      </c>
      <c r="I70" s="861">
        <v>2.2665344154398852</v>
      </c>
      <c r="J70" s="861">
        <v>0.20120293980358789</v>
      </c>
      <c r="K70" s="861">
        <v>0</v>
      </c>
      <c r="L70" s="864">
        <v>0</v>
      </c>
      <c r="M70" s="865">
        <v>2.1266354630860653</v>
      </c>
      <c r="N70" s="861">
        <v>2.0970174950431977</v>
      </c>
      <c r="O70" s="861">
        <v>1.4238771189449271</v>
      </c>
      <c r="P70" s="861">
        <v>1.6565828647095522</v>
      </c>
      <c r="Q70" s="862">
        <v>1.4047364972959584</v>
      </c>
      <c r="R70" s="863">
        <v>1.1749565436829912</v>
      </c>
      <c r="S70" s="861">
        <v>0</v>
      </c>
      <c r="T70" s="861">
        <v>3.7801664432295103</v>
      </c>
      <c r="U70" s="861">
        <v>0</v>
      </c>
      <c r="V70" s="861">
        <v>3.5114472198429216</v>
      </c>
      <c r="W70" s="861">
        <v>1.1953346909490254</v>
      </c>
      <c r="X70" s="861">
        <v>4.6671664843381722</v>
      </c>
      <c r="Y70" s="861">
        <v>0.65705958375404538</v>
      </c>
      <c r="Z70" s="861">
        <v>9.6846050558859069</v>
      </c>
      <c r="AA70" s="861">
        <v>0.69288828297010918</v>
      </c>
      <c r="AB70" s="861">
        <v>1.0993048391214015</v>
      </c>
      <c r="AC70" s="861">
        <v>5.8187754720993218E-2</v>
      </c>
      <c r="AD70" s="1815">
        <v>3.8293683327320407</v>
      </c>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635"/>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1846"/>
      <c r="CF70" s="1846"/>
      <c r="CG70" s="1846"/>
      <c r="CH70" s="1846"/>
      <c r="CI70" s="1846"/>
      <c r="CJ70" s="1846"/>
      <c r="CK70" s="1846"/>
      <c r="CL70" s="1846"/>
      <c r="CM70" s="1846"/>
      <c r="CN70" s="1846"/>
      <c r="CO70" s="1846"/>
      <c r="CP70" s="1846"/>
      <c r="CQ70" s="1846"/>
      <c r="CR70" s="1846"/>
      <c r="CS70" s="1846"/>
      <c r="CT70" s="1846"/>
      <c r="CU70" s="1846"/>
      <c r="CV70" s="1846"/>
      <c r="CW70" s="1846"/>
      <c r="CX70" s="1846"/>
      <c r="CY70" s="1846"/>
      <c r="CZ70" s="1846"/>
    </row>
    <row r="71" s="135" customFormat="true" ht="15" customHeight="true" x14ac:dyDescent="0.2">
      <c r="A71" s="776"/>
      <c r="B71" s="1000"/>
      <c r="C71" s="860"/>
      <c r="D71" s="861"/>
      <c r="E71" s="861"/>
      <c r="F71" s="861"/>
      <c r="G71" s="862"/>
      <c r="H71" s="863"/>
      <c r="I71" s="861"/>
      <c r="J71" s="861"/>
      <c r="K71" s="861"/>
      <c r="L71" s="864"/>
      <c r="M71" s="865"/>
      <c r="N71" s="861"/>
      <c r="O71" s="861"/>
      <c r="P71" s="861"/>
      <c r="Q71" s="862"/>
      <c r="R71" s="863"/>
      <c r="S71" s="861"/>
      <c r="T71" s="861"/>
      <c r="U71" s="861"/>
      <c r="V71" s="861"/>
      <c r="W71" s="861"/>
      <c r="X71" s="861"/>
      <c r="Y71" s="861"/>
      <c r="Z71" s="861"/>
      <c r="AA71" s="861"/>
      <c r="AB71" s="861"/>
      <c r="AC71" s="861"/>
      <c r="AD71" s="1815"/>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635"/>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1846"/>
      <c r="CF71" s="1846"/>
      <c r="CG71" s="1846"/>
      <c r="CH71" s="1846"/>
      <c r="CI71" s="1846"/>
      <c r="CJ71" s="1846"/>
      <c r="CK71" s="1846"/>
      <c r="CL71" s="1846"/>
      <c r="CM71" s="1846"/>
      <c r="CN71" s="1846"/>
      <c r="CO71" s="1846"/>
      <c r="CP71" s="1846"/>
      <c r="CQ71" s="1846"/>
      <c r="CR71" s="1846"/>
      <c r="CS71" s="1846"/>
      <c r="CT71" s="1846"/>
      <c r="CU71" s="1846"/>
      <c r="CV71" s="1846"/>
      <c r="CW71" s="1846"/>
      <c r="CX71" s="1846"/>
      <c r="CY71" s="1846"/>
      <c r="CZ71" s="1846"/>
    </row>
    <row r="72" s="135" customFormat="true" ht="15" customHeight="true" x14ac:dyDescent="0.2">
      <c r="A72" s="776"/>
      <c r="B72" s="1000"/>
      <c r="C72" s="860"/>
      <c r="D72" s="861"/>
      <c r="E72" s="861"/>
      <c r="F72" s="861"/>
      <c r="G72" s="862"/>
      <c r="H72" s="863"/>
      <c r="I72" s="861"/>
      <c r="J72" s="861"/>
      <c r="K72" s="861"/>
      <c r="L72" s="864"/>
      <c r="M72" s="865"/>
      <c r="N72" s="861"/>
      <c r="O72" s="861"/>
      <c r="P72" s="861"/>
      <c r="Q72" s="862"/>
      <c r="R72" s="863"/>
      <c r="S72" s="861"/>
      <c r="T72" s="861"/>
      <c r="U72" s="861"/>
      <c r="V72" s="861"/>
      <c r="W72" s="861"/>
      <c r="X72" s="861"/>
      <c r="Y72" s="861"/>
      <c r="Z72" s="861"/>
      <c r="AA72" s="861"/>
      <c r="AB72" s="861"/>
      <c r="AC72" s="861"/>
      <c r="AD72" s="1815"/>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635"/>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1846"/>
      <c r="CF72" s="1846"/>
      <c r="CG72" s="1846"/>
      <c r="CH72" s="1846"/>
      <c r="CI72" s="1846"/>
      <c r="CJ72" s="1846"/>
      <c r="CK72" s="1846"/>
      <c r="CL72" s="1846"/>
      <c r="CM72" s="1846"/>
      <c r="CN72" s="1846"/>
      <c r="CO72" s="1846"/>
      <c r="CP72" s="1846"/>
      <c r="CQ72" s="1846"/>
      <c r="CR72" s="1846"/>
      <c r="CS72" s="1846"/>
      <c r="CT72" s="1846"/>
      <c r="CU72" s="1846"/>
      <c r="CV72" s="1846"/>
      <c r="CW72" s="1846"/>
      <c r="CX72" s="1846"/>
      <c r="CY72" s="1846"/>
      <c r="CZ72" s="1846"/>
    </row>
    <row r="73" s="135" customFormat="true" ht="15" customHeight="true" x14ac:dyDescent="0.2">
      <c r="A73" s="776"/>
      <c r="B73" s="1000"/>
      <c r="C73" s="860"/>
      <c r="D73" s="861"/>
      <c r="E73" s="861"/>
      <c r="F73" s="861"/>
      <c r="G73" s="862"/>
      <c r="H73" s="863"/>
      <c r="I73" s="861"/>
      <c r="J73" s="861"/>
      <c r="K73" s="861"/>
      <c r="L73" s="864"/>
      <c r="M73" s="865"/>
      <c r="N73" s="861"/>
      <c r="O73" s="861"/>
      <c r="P73" s="861"/>
      <c r="Q73" s="862"/>
      <c r="R73" s="863"/>
      <c r="S73" s="861"/>
      <c r="T73" s="861"/>
      <c r="U73" s="861"/>
      <c r="V73" s="861"/>
      <c r="W73" s="861"/>
      <c r="X73" s="861"/>
      <c r="Y73" s="861"/>
      <c r="Z73" s="861"/>
      <c r="AA73" s="861"/>
      <c r="AB73" s="861"/>
      <c r="AC73" s="861"/>
      <c r="AD73" s="1815"/>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635"/>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1846"/>
      <c r="CF73" s="1846"/>
      <c r="CG73" s="1846"/>
      <c r="CH73" s="1846"/>
      <c r="CI73" s="1846"/>
      <c r="CJ73" s="1846"/>
      <c r="CK73" s="1846"/>
      <c r="CL73" s="1846"/>
      <c r="CM73" s="1846"/>
      <c r="CN73" s="1846"/>
      <c r="CO73" s="1846"/>
      <c r="CP73" s="1846"/>
      <c r="CQ73" s="1846"/>
      <c r="CR73" s="1846"/>
      <c r="CS73" s="1846"/>
      <c r="CT73" s="1846"/>
      <c r="CU73" s="1846"/>
      <c r="CV73" s="1846"/>
      <c r="CW73" s="1846"/>
      <c r="CX73" s="1846"/>
      <c r="CY73" s="1846"/>
      <c r="CZ73" s="1846"/>
    </row>
    <row r="74" s="135" customFormat="true" ht="15" customHeight="true" x14ac:dyDescent="0.2">
      <c r="A74" s="776"/>
      <c r="B74" s="1000"/>
      <c r="C74" s="860"/>
      <c r="D74" s="861"/>
      <c r="E74" s="861"/>
      <c r="F74" s="861"/>
      <c r="G74" s="862"/>
      <c r="H74" s="863"/>
      <c r="I74" s="861"/>
      <c r="J74" s="861"/>
      <c r="K74" s="861"/>
      <c r="L74" s="864"/>
      <c r="M74" s="865"/>
      <c r="N74" s="861"/>
      <c r="O74" s="861"/>
      <c r="P74" s="861"/>
      <c r="Q74" s="862"/>
      <c r="R74" s="863"/>
      <c r="S74" s="861"/>
      <c r="T74" s="861"/>
      <c r="U74" s="861"/>
      <c r="V74" s="861"/>
      <c r="W74" s="861"/>
      <c r="X74" s="861"/>
      <c r="Y74" s="861"/>
      <c r="Z74" s="861"/>
      <c r="AA74" s="861"/>
      <c r="AB74" s="861"/>
      <c r="AC74" s="861"/>
      <c r="AD74" s="1815"/>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635"/>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1846"/>
      <c r="CF74" s="1846"/>
      <c r="CG74" s="1846"/>
      <c r="CH74" s="1846"/>
      <c r="CI74" s="1846"/>
      <c r="CJ74" s="1846"/>
      <c r="CK74" s="1846"/>
      <c r="CL74" s="1846"/>
      <c r="CM74" s="1846"/>
      <c r="CN74" s="1846"/>
      <c r="CO74" s="1846"/>
      <c r="CP74" s="1846"/>
      <c r="CQ74" s="1846"/>
      <c r="CR74" s="1846"/>
      <c r="CS74" s="1846"/>
      <c r="CT74" s="1846"/>
      <c r="CU74" s="1846"/>
      <c r="CV74" s="1846"/>
      <c r="CW74" s="1846"/>
      <c r="CX74" s="1846"/>
      <c r="CY74" s="1846"/>
      <c r="CZ74" s="1846"/>
    </row>
    <row r="75" s="135" customFormat="true" ht="15" customHeight="true" x14ac:dyDescent="0.2">
      <c r="A75" s="776"/>
      <c r="B75" s="1000"/>
      <c r="C75" s="860"/>
      <c r="D75" s="861"/>
      <c r="E75" s="861"/>
      <c r="F75" s="861"/>
      <c r="G75" s="862"/>
      <c r="H75" s="863"/>
      <c r="I75" s="861"/>
      <c r="J75" s="861"/>
      <c r="K75" s="861"/>
      <c r="L75" s="864"/>
      <c r="M75" s="865"/>
      <c r="N75" s="861"/>
      <c r="O75" s="861"/>
      <c r="P75" s="861"/>
      <c r="Q75" s="862"/>
      <c r="R75" s="863"/>
      <c r="S75" s="861"/>
      <c r="T75" s="861"/>
      <c r="U75" s="861"/>
      <c r="V75" s="861"/>
      <c r="W75" s="861"/>
      <c r="X75" s="861"/>
      <c r="Y75" s="861"/>
      <c r="Z75" s="861"/>
      <c r="AA75" s="861"/>
      <c r="AB75" s="861"/>
      <c r="AC75" s="861"/>
      <c r="AD75" s="1815"/>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635"/>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1846"/>
      <c r="CF75" s="1846"/>
      <c r="CG75" s="1846"/>
      <c r="CH75" s="1846"/>
      <c r="CI75" s="1846"/>
      <c r="CJ75" s="1846"/>
      <c r="CK75" s="1846"/>
      <c r="CL75" s="1846"/>
      <c r="CM75" s="1846"/>
      <c r="CN75" s="1846"/>
      <c r="CO75" s="1846"/>
      <c r="CP75" s="1846"/>
      <c r="CQ75" s="1846"/>
      <c r="CR75" s="1846"/>
      <c r="CS75" s="1846"/>
      <c r="CT75" s="1846"/>
      <c r="CU75" s="1846"/>
      <c r="CV75" s="1846"/>
      <c r="CW75" s="1846"/>
      <c r="CX75" s="1846"/>
      <c r="CY75" s="1846"/>
      <c r="CZ75" s="1846"/>
    </row>
    <row r="76" s="135" customFormat="true" ht="15" customHeight="true" x14ac:dyDescent="0.2">
      <c r="A76" s="776"/>
      <c r="B76" s="1000"/>
      <c r="C76" s="860"/>
      <c r="D76" s="861"/>
      <c r="E76" s="861"/>
      <c r="F76" s="861"/>
      <c r="G76" s="862"/>
      <c r="H76" s="863"/>
      <c r="I76" s="861"/>
      <c r="J76" s="861"/>
      <c r="K76" s="861"/>
      <c r="L76" s="864"/>
      <c r="M76" s="865"/>
      <c r="N76" s="861"/>
      <c r="O76" s="861"/>
      <c r="P76" s="861"/>
      <c r="Q76" s="862"/>
      <c r="R76" s="863"/>
      <c r="S76" s="861"/>
      <c r="T76" s="861"/>
      <c r="U76" s="861"/>
      <c r="V76" s="861"/>
      <c r="W76" s="861"/>
      <c r="X76" s="861"/>
      <c r="Y76" s="861"/>
      <c r="Z76" s="861"/>
      <c r="AA76" s="861"/>
      <c r="AB76" s="861"/>
      <c r="AC76" s="861"/>
      <c r="AD76" s="1815"/>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635"/>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1846"/>
      <c r="CF76" s="1846"/>
      <c r="CG76" s="1846"/>
      <c r="CH76" s="1846"/>
      <c r="CI76" s="1846"/>
      <c r="CJ76" s="1846"/>
      <c r="CK76" s="1846"/>
      <c r="CL76" s="1846"/>
      <c r="CM76" s="1846"/>
      <c r="CN76" s="1846"/>
      <c r="CO76" s="1846"/>
      <c r="CP76" s="1846"/>
      <c r="CQ76" s="1846"/>
      <c r="CR76" s="1846"/>
      <c r="CS76" s="1846"/>
      <c r="CT76" s="1846"/>
      <c r="CU76" s="1846"/>
      <c r="CV76" s="1846"/>
      <c r="CW76" s="1846"/>
      <c r="CX76" s="1846"/>
      <c r="CY76" s="1846"/>
      <c r="CZ76" s="1846"/>
    </row>
    <row r="77" s="135" customFormat="true" ht="15" customHeight="true" x14ac:dyDescent="0.2">
      <c r="A77" s="776"/>
      <c r="B77" s="1000"/>
      <c r="C77" s="860"/>
      <c r="D77" s="861"/>
      <c r="E77" s="861"/>
      <c r="F77" s="861"/>
      <c r="G77" s="862"/>
      <c r="H77" s="863"/>
      <c r="I77" s="861"/>
      <c r="J77" s="861"/>
      <c r="K77" s="861"/>
      <c r="L77" s="864"/>
      <c r="M77" s="865"/>
      <c r="N77" s="861"/>
      <c r="O77" s="861"/>
      <c r="P77" s="861"/>
      <c r="Q77" s="862"/>
      <c r="R77" s="863"/>
      <c r="S77" s="861"/>
      <c r="T77" s="861"/>
      <c r="U77" s="861"/>
      <c r="V77" s="861"/>
      <c r="W77" s="861"/>
      <c r="X77" s="861"/>
      <c r="Y77" s="861"/>
      <c r="Z77" s="861"/>
      <c r="AA77" s="861"/>
      <c r="AB77" s="861"/>
      <c r="AC77" s="861"/>
      <c r="AD77" s="1815"/>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635"/>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1846"/>
      <c r="CF77" s="1846"/>
      <c r="CG77" s="1846"/>
      <c r="CH77" s="1846"/>
      <c r="CI77" s="1846"/>
      <c r="CJ77" s="1846"/>
      <c r="CK77" s="1846"/>
      <c r="CL77" s="1846"/>
      <c r="CM77" s="1846"/>
      <c r="CN77" s="1846"/>
      <c r="CO77" s="1846"/>
      <c r="CP77" s="1846"/>
      <c r="CQ77" s="1846"/>
      <c r="CR77" s="1846"/>
      <c r="CS77" s="1846"/>
      <c r="CT77" s="1846"/>
      <c r="CU77" s="1846"/>
      <c r="CV77" s="1846"/>
      <c r="CW77" s="1846"/>
      <c r="CX77" s="1846"/>
      <c r="CY77" s="1846"/>
      <c r="CZ77" s="1846"/>
    </row>
    <row r="78" s="135" customFormat="true" ht="15" customHeight="true" x14ac:dyDescent="0.2">
      <c r="A78" s="776"/>
      <c r="B78" s="1000"/>
      <c r="C78" s="860"/>
      <c r="D78" s="861"/>
      <c r="E78" s="861"/>
      <c r="F78" s="861"/>
      <c r="G78" s="862"/>
      <c r="H78" s="863"/>
      <c r="I78" s="861"/>
      <c r="J78" s="861"/>
      <c r="K78" s="861"/>
      <c r="L78" s="864"/>
      <c r="M78" s="865"/>
      <c r="N78" s="861"/>
      <c r="O78" s="861"/>
      <c r="P78" s="861"/>
      <c r="Q78" s="862"/>
      <c r="R78" s="863"/>
      <c r="S78" s="861"/>
      <c r="T78" s="861"/>
      <c r="U78" s="861"/>
      <c r="V78" s="861"/>
      <c r="W78" s="861"/>
      <c r="X78" s="861"/>
      <c r="Y78" s="861"/>
      <c r="Z78" s="861"/>
      <c r="AA78" s="861"/>
      <c r="AB78" s="861"/>
      <c r="AC78" s="861"/>
      <c r="AD78" s="1815"/>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635"/>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1846"/>
      <c r="CF78" s="1846"/>
      <c r="CG78" s="1846"/>
      <c r="CH78" s="1846"/>
      <c r="CI78" s="1846"/>
      <c r="CJ78" s="1846"/>
      <c r="CK78" s="1846"/>
      <c r="CL78" s="1846"/>
      <c r="CM78" s="1846"/>
      <c r="CN78" s="1846"/>
      <c r="CO78" s="1846"/>
      <c r="CP78" s="1846"/>
      <c r="CQ78" s="1846"/>
      <c r="CR78" s="1846"/>
      <c r="CS78" s="1846"/>
      <c r="CT78" s="1846"/>
      <c r="CU78" s="1846"/>
      <c r="CV78" s="1846"/>
      <c r="CW78" s="1846"/>
      <c r="CX78" s="1846"/>
      <c r="CY78" s="1846"/>
      <c r="CZ78" s="1846"/>
    </row>
    <row r="79" s="135" customFormat="true" ht="15" customHeight="true" x14ac:dyDescent="0.2">
      <c r="A79" s="776"/>
      <c r="B79" s="1000"/>
      <c r="C79" s="860"/>
      <c r="D79" s="861"/>
      <c r="E79" s="861"/>
      <c r="F79" s="861"/>
      <c r="G79" s="862"/>
      <c r="H79" s="863"/>
      <c r="I79" s="861"/>
      <c r="J79" s="861"/>
      <c r="K79" s="861"/>
      <c r="L79" s="864"/>
      <c r="M79" s="865"/>
      <c r="N79" s="861"/>
      <c r="O79" s="861"/>
      <c r="P79" s="861"/>
      <c r="Q79" s="862"/>
      <c r="R79" s="863"/>
      <c r="S79" s="861"/>
      <c r="T79" s="861"/>
      <c r="U79" s="861"/>
      <c r="V79" s="861"/>
      <c r="W79" s="861"/>
      <c r="X79" s="861"/>
      <c r="Y79" s="861"/>
      <c r="Z79" s="861"/>
      <c r="AA79" s="861"/>
      <c r="AB79" s="861"/>
      <c r="AC79" s="861"/>
      <c r="AD79" s="1815"/>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635"/>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1846"/>
      <c r="CF79" s="1846"/>
      <c r="CG79" s="1846"/>
      <c r="CH79" s="1846"/>
      <c r="CI79" s="1846"/>
      <c r="CJ79" s="1846"/>
      <c r="CK79" s="1846"/>
      <c r="CL79" s="1846"/>
      <c r="CM79" s="1846"/>
      <c r="CN79" s="1846"/>
      <c r="CO79" s="1846"/>
      <c r="CP79" s="1846"/>
      <c r="CQ79" s="1846"/>
      <c r="CR79" s="1846"/>
      <c r="CS79" s="1846"/>
      <c r="CT79" s="1846"/>
      <c r="CU79" s="1846"/>
      <c r="CV79" s="1846"/>
      <c r="CW79" s="1846"/>
      <c r="CX79" s="1846"/>
      <c r="CY79" s="1846"/>
      <c r="CZ79" s="1846"/>
    </row>
    <row r="80" s="135" customFormat="true" ht="15" customHeight="true" x14ac:dyDescent="0.2">
      <c r="A80" s="776"/>
      <c r="B80" s="1000"/>
      <c r="C80" s="860"/>
      <c r="D80" s="861"/>
      <c r="E80" s="861"/>
      <c r="F80" s="861"/>
      <c r="G80" s="862"/>
      <c r="H80" s="863"/>
      <c r="I80" s="861"/>
      <c r="J80" s="861"/>
      <c r="K80" s="861"/>
      <c r="L80" s="864"/>
      <c r="M80" s="865"/>
      <c r="N80" s="861"/>
      <c r="O80" s="861"/>
      <c r="P80" s="861"/>
      <c r="Q80" s="862"/>
      <c r="R80" s="863"/>
      <c r="S80" s="861"/>
      <c r="T80" s="861"/>
      <c r="U80" s="861"/>
      <c r="V80" s="861"/>
      <c r="W80" s="861"/>
      <c r="X80" s="861"/>
      <c r="Y80" s="861"/>
      <c r="Z80" s="861"/>
      <c r="AA80" s="861"/>
      <c r="AB80" s="861"/>
      <c r="AC80" s="861"/>
      <c r="AD80" s="1815"/>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635"/>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1846"/>
      <c r="CF80" s="1846"/>
      <c r="CG80" s="1846"/>
      <c r="CH80" s="1846"/>
      <c r="CI80" s="1846"/>
      <c r="CJ80" s="1846"/>
      <c r="CK80" s="1846"/>
      <c r="CL80" s="1846"/>
      <c r="CM80" s="1846"/>
      <c r="CN80" s="1846"/>
      <c r="CO80" s="1846"/>
      <c r="CP80" s="1846"/>
      <c r="CQ80" s="1846"/>
      <c r="CR80" s="1846"/>
      <c r="CS80" s="1846"/>
      <c r="CT80" s="1846"/>
      <c r="CU80" s="1846"/>
      <c r="CV80" s="1846"/>
      <c r="CW80" s="1846"/>
      <c r="CX80" s="1846"/>
      <c r="CY80" s="1846"/>
      <c r="CZ80" s="1846"/>
    </row>
    <row r="81" s="135" customFormat="true" ht="15" customHeight="true" x14ac:dyDescent="0.2">
      <c r="A81" s="776"/>
      <c r="B81" s="1000"/>
      <c r="C81" s="860"/>
      <c r="D81" s="861"/>
      <c r="E81" s="861"/>
      <c r="F81" s="861"/>
      <c r="G81" s="862"/>
      <c r="H81" s="863"/>
      <c r="I81" s="861"/>
      <c r="J81" s="861"/>
      <c r="K81" s="861"/>
      <c r="L81" s="864"/>
      <c r="M81" s="865"/>
      <c r="N81" s="861"/>
      <c r="O81" s="861"/>
      <c r="P81" s="861"/>
      <c r="Q81" s="862"/>
      <c r="R81" s="863"/>
      <c r="S81" s="861"/>
      <c r="T81" s="861"/>
      <c r="U81" s="861"/>
      <c r="V81" s="861"/>
      <c r="W81" s="861"/>
      <c r="X81" s="861"/>
      <c r="Y81" s="861"/>
      <c r="Z81" s="861"/>
      <c r="AA81" s="861"/>
      <c r="AB81" s="861"/>
      <c r="AC81" s="861"/>
      <c r="AD81" s="1815"/>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635"/>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1846"/>
      <c r="CF81" s="1846"/>
      <c r="CG81" s="1846"/>
      <c r="CH81" s="1846"/>
      <c r="CI81" s="1846"/>
      <c r="CJ81" s="1846"/>
      <c r="CK81" s="1846"/>
      <c r="CL81" s="1846"/>
      <c r="CM81" s="1846"/>
      <c r="CN81" s="1846"/>
      <c r="CO81" s="1846"/>
      <c r="CP81" s="1846"/>
      <c r="CQ81" s="1846"/>
      <c r="CR81" s="1846"/>
      <c r="CS81" s="1846"/>
      <c r="CT81" s="1846"/>
      <c r="CU81" s="1846"/>
      <c r="CV81" s="1846"/>
      <c r="CW81" s="1846"/>
      <c r="CX81" s="1846"/>
      <c r="CY81" s="1846"/>
      <c r="CZ81" s="1846"/>
    </row>
    <row r="82" s="135" customFormat="true" ht="15" customHeight="true" x14ac:dyDescent="0.2">
      <c r="A82" s="776"/>
      <c r="B82" s="1000"/>
      <c r="C82" s="860"/>
      <c r="D82" s="861"/>
      <c r="E82" s="861"/>
      <c r="F82" s="861"/>
      <c r="G82" s="862"/>
      <c r="H82" s="863"/>
      <c r="I82" s="861"/>
      <c r="J82" s="861"/>
      <c r="K82" s="861"/>
      <c r="L82" s="864"/>
      <c r="M82" s="865"/>
      <c r="N82" s="861"/>
      <c r="O82" s="861"/>
      <c r="P82" s="861"/>
      <c r="Q82" s="862"/>
      <c r="R82" s="863"/>
      <c r="S82" s="861"/>
      <c r="T82" s="861"/>
      <c r="U82" s="861"/>
      <c r="V82" s="861"/>
      <c r="W82" s="861"/>
      <c r="X82" s="861"/>
      <c r="Y82" s="861"/>
      <c r="Z82" s="861"/>
      <c r="AA82" s="861"/>
      <c r="AB82" s="861"/>
      <c r="AC82" s="861"/>
      <c r="AD82" s="1815"/>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635"/>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1846"/>
      <c r="CF82" s="1846"/>
      <c r="CG82" s="1846"/>
      <c r="CH82" s="1846"/>
      <c r="CI82" s="1846"/>
      <c r="CJ82" s="1846"/>
      <c r="CK82" s="1846"/>
      <c r="CL82" s="1846"/>
      <c r="CM82" s="1846"/>
      <c r="CN82" s="1846"/>
      <c r="CO82" s="1846"/>
      <c r="CP82" s="1846"/>
      <c r="CQ82" s="1846"/>
      <c r="CR82" s="1846"/>
      <c r="CS82" s="1846"/>
      <c r="CT82" s="1846"/>
      <c r="CU82" s="1846"/>
      <c r="CV82" s="1846"/>
      <c r="CW82" s="1846"/>
      <c r="CX82" s="1846"/>
      <c r="CY82" s="1846"/>
      <c r="CZ82" s="1846"/>
    </row>
    <row r="83" s="135" customFormat="true" ht="15" customHeight="true" x14ac:dyDescent="0.2">
      <c r="A83" s="776"/>
      <c r="B83" s="1000"/>
      <c r="C83" s="860"/>
      <c r="D83" s="861"/>
      <c r="E83" s="861"/>
      <c r="F83" s="861"/>
      <c r="G83" s="862"/>
      <c r="H83" s="863"/>
      <c r="I83" s="861"/>
      <c r="J83" s="861"/>
      <c r="K83" s="861"/>
      <c r="L83" s="864"/>
      <c r="M83" s="865"/>
      <c r="N83" s="861"/>
      <c r="O83" s="861"/>
      <c r="P83" s="861"/>
      <c r="Q83" s="862"/>
      <c r="R83" s="863"/>
      <c r="S83" s="861"/>
      <c r="T83" s="861"/>
      <c r="U83" s="861"/>
      <c r="V83" s="861"/>
      <c r="W83" s="861"/>
      <c r="X83" s="861"/>
      <c r="Y83" s="861"/>
      <c r="Z83" s="861"/>
      <c r="AA83" s="861"/>
      <c r="AB83" s="861"/>
      <c r="AC83" s="861"/>
      <c r="AD83" s="1815"/>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635"/>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1846"/>
      <c r="CF83" s="1846"/>
      <c r="CG83" s="1846"/>
      <c r="CH83" s="1846"/>
      <c r="CI83" s="1846"/>
      <c r="CJ83" s="1846"/>
      <c r="CK83" s="1846"/>
      <c r="CL83" s="1846"/>
      <c r="CM83" s="1846"/>
      <c r="CN83" s="1846"/>
      <c r="CO83" s="1846"/>
      <c r="CP83" s="1846"/>
      <c r="CQ83" s="1846"/>
      <c r="CR83" s="1846"/>
      <c r="CS83" s="1846"/>
      <c r="CT83" s="1846"/>
      <c r="CU83" s="1846"/>
      <c r="CV83" s="1846"/>
      <c r="CW83" s="1846"/>
      <c r="CX83" s="1846"/>
      <c r="CY83" s="1846"/>
      <c r="CZ83" s="1846"/>
    </row>
    <row r="84" s="135" customFormat="true" ht="15" customHeight="true" x14ac:dyDescent="0.2">
      <c r="A84" s="777"/>
      <c r="B84" s="1001"/>
      <c r="C84" s="866"/>
      <c r="D84" s="867"/>
      <c r="E84" s="867"/>
      <c r="F84" s="867"/>
      <c r="G84" s="868"/>
      <c r="H84" s="869"/>
      <c r="I84" s="867"/>
      <c r="J84" s="867"/>
      <c r="K84" s="867"/>
      <c r="L84" s="870"/>
      <c r="M84" s="871"/>
      <c r="N84" s="867"/>
      <c r="O84" s="867"/>
      <c r="P84" s="867"/>
      <c r="Q84" s="868"/>
      <c r="R84" s="869"/>
      <c r="S84" s="867"/>
      <c r="T84" s="867"/>
      <c r="U84" s="867"/>
      <c r="V84" s="867"/>
      <c r="W84" s="867"/>
      <c r="X84" s="867"/>
      <c r="Y84" s="867"/>
      <c r="Z84" s="867"/>
      <c r="AA84" s="867"/>
      <c r="AB84" s="867"/>
      <c r="AC84" s="867"/>
      <c r="AD84" s="1816"/>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635"/>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1846"/>
      <c r="CF84" s="1846"/>
      <c r="CG84" s="1846"/>
      <c r="CH84" s="1846"/>
      <c r="CI84" s="1846"/>
      <c r="CJ84" s="1846"/>
      <c r="CK84" s="1846"/>
      <c r="CL84" s="1846"/>
      <c r="CM84" s="1846"/>
      <c r="CN84" s="1846"/>
      <c r="CO84" s="1846"/>
      <c r="CP84" s="1846"/>
      <c r="CQ84" s="1846"/>
      <c r="CR84" s="1846"/>
      <c r="CS84" s="1846"/>
      <c r="CT84" s="1846"/>
      <c r="CU84" s="1846"/>
      <c r="CV84" s="1846"/>
      <c r="CW84" s="1846"/>
      <c r="CX84" s="1846"/>
      <c r="CY84" s="1846"/>
      <c r="CZ84" s="1846"/>
    </row>
    <row r="85" s="424" customFormat="true" ht="15" customHeight="true" x14ac:dyDescent="0.2">
      <c r="A85" s="778"/>
      <c r="B85" s="796"/>
      <c r="C85" s="872"/>
      <c r="D85" s="873"/>
      <c r="E85" s="873"/>
      <c r="F85" s="873"/>
      <c r="G85" s="874"/>
      <c r="H85" s="875"/>
      <c r="I85" s="873"/>
      <c r="J85" s="873"/>
      <c r="K85" s="873"/>
      <c r="L85" s="876"/>
      <c r="M85" s="877"/>
      <c r="N85" s="873"/>
      <c r="O85" s="873"/>
      <c r="P85" s="873"/>
      <c r="Q85" s="874"/>
      <c r="R85" s="875"/>
      <c r="S85" s="873"/>
      <c r="T85" s="873"/>
      <c r="U85" s="873"/>
      <c r="V85" s="873"/>
      <c r="W85" s="873"/>
      <c r="X85" s="873"/>
      <c r="Y85" s="873"/>
      <c r="Z85" s="873"/>
      <c r="AA85" s="873"/>
      <c r="AB85" s="878"/>
      <c r="AC85" s="879"/>
      <c r="AD85" s="890"/>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1846"/>
      <c r="CF85" s="1846"/>
      <c r="CG85" s="1846"/>
      <c r="CH85" s="1846"/>
      <c r="CI85" s="1846"/>
      <c r="CJ85" s="1846"/>
      <c r="CK85" s="1846"/>
      <c r="CL85" s="1846"/>
      <c r="CM85" s="1846"/>
      <c r="CN85" s="1846"/>
      <c r="CO85" s="1846"/>
      <c r="CP85" s="1846"/>
      <c r="CQ85" s="1846"/>
      <c r="CR85" s="1846"/>
      <c r="CS85" s="1846"/>
      <c r="CT85" s="1846"/>
      <c r="CU85" s="1846"/>
      <c r="CV85" s="1846"/>
      <c r="CW85" s="1846"/>
      <c r="CX85" s="1846"/>
      <c r="CY85" s="1846"/>
      <c r="CZ85" s="1846"/>
    </row>
    <row r="86" s="424" customFormat="true" ht="15" customHeight="true" x14ac:dyDescent="0.2">
      <c r="A86" s="778"/>
      <c r="B86" s="796"/>
      <c r="C86" s="872"/>
      <c r="D86" s="873"/>
      <c r="E86" s="873"/>
      <c r="F86" s="873"/>
      <c r="G86" s="874"/>
      <c r="H86" s="875"/>
      <c r="I86" s="873"/>
      <c r="J86" s="873"/>
      <c r="K86" s="873"/>
      <c r="L86" s="876"/>
      <c r="M86" s="877"/>
      <c r="N86" s="873"/>
      <c r="O86" s="873"/>
      <c r="P86" s="873"/>
      <c r="Q86" s="874"/>
      <c r="R86" s="875"/>
      <c r="S86" s="873"/>
      <c r="T86" s="873"/>
      <c r="U86" s="873"/>
      <c r="V86" s="873"/>
      <c r="W86" s="873"/>
      <c r="X86" s="873"/>
      <c r="Y86" s="873"/>
      <c r="Z86" s="873"/>
      <c r="AA86" s="873"/>
      <c r="AB86" s="878"/>
      <c r="AC86" s="879"/>
      <c r="AD86" s="890"/>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1846"/>
      <c r="CF86" s="1846"/>
      <c r="CG86" s="1846"/>
      <c r="CH86" s="1846"/>
      <c r="CI86" s="1846"/>
      <c r="CJ86" s="1846"/>
      <c r="CK86" s="1846"/>
      <c r="CL86" s="1846"/>
      <c r="CM86" s="1846"/>
      <c r="CN86" s="1846"/>
      <c r="CO86" s="1846"/>
      <c r="CP86" s="1846"/>
      <c r="CQ86" s="1846"/>
      <c r="CR86" s="1846"/>
      <c r="CS86" s="1846"/>
      <c r="CT86" s="1846"/>
      <c r="CU86" s="1846"/>
      <c r="CV86" s="1846"/>
      <c r="CW86" s="1846"/>
      <c r="CX86" s="1846"/>
      <c r="CY86" s="1846"/>
      <c r="CZ86" s="1846"/>
    </row>
    <row r="87" s="424" customFormat="true" ht="15" customHeight="true" x14ac:dyDescent="0.2">
      <c r="A87" s="778"/>
      <c r="B87" s="796"/>
      <c r="C87" s="872"/>
      <c r="D87" s="873"/>
      <c r="E87" s="873"/>
      <c r="F87" s="873"/>
      <c r="G87" s="874"/>
      <c r="H87" s="875"/>
      <c r="I87" s="873"/>
      <c r="J87" s="873"/>
      <c r="K87" s="873"/>
      <c r="L87" s="876"/>
      <c r="M87" s="877"/>
      <c r="N87" s="873"/>
      <c r="O87" s="873"/>
      <c r="P87" s="873"/>
      <c r="Q87" s="874"/>
      <c r="R87" s="875"/>
      <c r="S87" s="873"/>
      <c r="T87" s="873"/>
      <c r="U87" s="873"/>
      <c r="V87" s="873"/>
      <c r="W87" s="873"/>
      <c r="X87" s="873"/>
      <c r="Y87" s="873"/>
      <c r="Z87" s="873"/>
      <c r="AA87" s="873"/>
      <c r="AB87" s="878"/>
      <c r="AC87" s="879"/>
      <c r="AD87" s="890"/>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1846"/>
      <c r="CF87" s="1846"/>
      <c r="CG87" s="1846"/>
      <c r="CH87" s="1846"/>
      <c r="CI87" s="1846"/>
      <c r="CJ87" s="1846"/>
      <c r="CK87" s="1846"/>
      <c r="CL87" s="1846"/>
      <c r="CM87" s="1846"/>
      <c r="CN87" s="1846"/>
      <c r="CO87" s="1846"/>
      <c r="CP87" s="1846"/>
      <c r="CQ87" s="1846"/>
      <c r="CR87" s="1846"/>
      <c r="CS87" s="1846"/>
      <c r="CT87" s="1846"/>
      <c r="CU87" s="1846"/>
      <c r="CV87" s="1846"/>
      <c r="CW87" s="1846"/>
      <c r="CX87" s="1846"/>
      <c r="CY87" s="1846"/>
      <c r="CZ87" s="1846"/>
    </row>
    <row r="88" s="424" customFormat="true" ht="15" customHeight="true" x14ac:dyDescent="0.2">
      <c r="A88" s="778"/>
      <c r="B88" s="796"/>
      <c r="C88" s="872"/>
      <c r="D88" s="873"/>
      <c r="E88" s="873"/>
      <c r="F88" s="873"/>
      <c r="G88" s="874"/>
      <c r="H88" s="875"/>
      <c r="I88" s="873"/>
      <c r="J88" s="873"/>
      <c r="K88" s="873"/>
      <c r="L88" s="876"/>
      <c r="M88" s="877"/>
      <c r="N88" s="873"/>
      <c r="O88" s="873"/>
      <c r="P88" s="873"/>
      <c r="Q88" s="874"/>
      <c r="R88" s="875"/>
      <c r="S88" s="873"/>
      <c r="T88" s="873"/>
      <c r="U88" s="873"/>
      <c r="V88" s="873"/>
      <c r="W88" s="873"/>
      <c r="X88" s="873"/>
      <c r="Y88" s="873"/>
      <c r="Z88" s="873"/>
      <c r="AA88" s="873"/>
      <c r="AB88" s="878"/>
      <c r="AC88" s="879"/>
      <c r="AD88" s="890"/>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1846"/>
      <c r="CF88" s="1846"/>
      <c r="CG88" s="1846"/>
      <c r="CH88" s="1846"/>
      <c r="CI88" s="1846"/>
      <c r="CJ88" s="1846"/>
      <c r="CK88" s="1846"/>
      <c r="CL88" s="1846"/>
      <c r="CM88" s="1846"/>
      <c r="CN88" s="1846"/>
      <c r="CO88" s="1846"/>
      <c r="CP88" s="1846"/>
      <c r="CQ88" s="1846"/>
      <c r="CR88" s="1846"/>
      <c r="CS88" s="1846"/>
      <c r="CT88" s="1846"/>
      <c r="CU88" s="1846"/>
      <c r="CV88" s="1846"/>
      <c r="CW88" s="1846"/>
      <c r="CX88" s="1846"/>
      <c r="CY88" s="1846"/>
      <c r="CZ88" s="1846"/>
    </row>
    <row r="89" s="424" customFormat="true" ht="15" customHeight="true" x14ac:dyDescent="0.2">
      <c r="A89" s="778"/>
      <c r="B89" s="796"/>
      <c r="C89" s="872"/>
      <c r="D89" s="873"/>
      <c r="E89" s="873"/>
      <c r="F89" s="873"/>
      <c r="G89" s="874"/>
      <c r="H89" s="875"/>
      <c r="I89" s="873"/>
      <c r="J89" s="873"/>
      <c r="K89" s="873"/>
      <c r="L89" s="876"/>
      <c r="M89" s="877"/>
      <c r="N89" s="873"/>
      <c r="O89" s="873"/>
      <c r="P89" s="873"/>
      <c r="Q89" s="874"/>
      <c r="R89" s="875"/>
      <c r="S89" s="873"/>
      <c r="T89" s="873"/>
      <c r="U89" s="873"/>
      <c r="V89" s="873"/>
      <c r="W89" s="873"/>
      <c r="X89" s="873"/>
      <c r="Y89" s="873"/>
      <c r="Z89" s="873"/>
      <c r="AA89" s="873"/>
      <c r="AB89" s="878"/>
      <c r="AC89" s="879"/>
      <c r="AD89" s="890"/>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1846"/>
      <c r="CF89" s="1846"/>
      <c r="CG89" s="1846"/>
      <c r="CH89" s="1846"/>
      <c r="CI89" s="1846"/>
      <c r="CJ89" s="1846"/>
      <c r="CK89" s="1846"/>
      <c r="CL89" s="1846"/>
      <c r="CM89" s="1846"/>
      <c r="CN89" s="1846"/>
      <c r="CO89" s="1846"/>
      <c r="CP89" s="1846"/>
      <c r="CQ89" s="1846"/>
      <c r="CR89" s="1846"/>
      <c r="CS89" s="1846"/>
      <c r="CT89" s="1846"/>
      <c r="CU89" s="1846"/>
      <c r="CV89" s="1846"/>
      <c r="CW89" s="1846"/>
      <c r="CX89" s="1846"/>
      <c r="CY89" s="1846"/>
      <c r="CZ89" s="1846"/>
    </row>
    <row r="90" s="424" customFormat="true" ht="15" customHeight="true" x14ac:dyDescent="0.2">
      <c r="A90" s="779"/>
      <c r="B90" s="797"/>
      <c r="C90" s="881"/>
      <c r="D90" s="882"/>
      <c r="E90" s="882"/>
      <c r="F90" s="882"/>
      <c r="G90" s="883"/>
      <c r="H90" s="884"/>
      <c r="I90" s="882"/>
      <c r="J90" s="882"/>
      <c r="K90" s="882"/>
      <c r="L90" s="885"/>
      <c r="M90" s="886"/>
      <c r="N90" s="882"/>
      <c r="O90" s="882"/>
      <c r="P90" s="882"/>
      <c r="Q90" s="883"/>
      <c r="R90" s="884"/>
      <c r="S90" s="882"/>
      <c r="T90" s="882"/>
      <c r="U90" s="882"/>
      <c r="V90" s="882"/>
      <c r="W90" s="882"/>
      <c r="X90" s="882"/>
      <c r="Y90" s="882"/>
      <c r="Z90" s="882"/>
      <c r="AA90" s="882"/>
      <c r="AB90" s="887"/>
      <c r="AC90" s="879"/>
      <c r="AD90" s="890"/>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1846"/>
      <c r="CF90" s="1846"/>
      <c r="CG90" s="1846"/>
      <c r="CH90" s="1846"/>
      <c r="CI90" s="1846"/>
      <c r="CJ90" s="1846"/>
      <c r="CK90" s="1846"/>
      <c r="CL90" s="1846"/>
      <c r="CM90" s="1846"/>
      <c r="CN90" s="1846"/>
      <c r="CO90" s="1846"/>
      <c r="CP90" s="1846"/>
      <c r="CQ90" s="1846"/>
      <c r="CR90" s="1846"/>
      <c r="CS90" s="1846"/>
      <c r="CT90" s="1846"/>
      <c r="CU90" s="1846"/>
      <c r="CV90" s="1846"/>
      <c r="CW90" s="1846"/>
      <c r="CX90" s="1846"/>
      <c r="CY90" s="1846"/>
      <c r="CZ90" s="1846"/>
    </row>
    <row r="91" s="424" customFormat="true" ht="15" customHeight="true" x14ac:dyDescent="0.2">
      <c r="A91" s="707"/>
      <c r="B91" s="798"/>
      <c r="C91" s="888"/>
      <c r="D91" s="879"/>
      <c r="E91" s="879"/>
      <c r="F91" s="879"/>
      <c r="G91" s="880"/>
      <c r="H91" s="889"/>
      <c r="I91" s="879"/>
      <c r="J91" s="879"/>
      <c r="K91" s="879"/>
      <c r="L91" s="890"/>
      <c r="M91" s="888"/>
      <c r="N91" s="879"/>
      <c r="O91" s="879"/>
      <c r="P91" s="879"/>
      <c r="Q91" s="880"/>
      <c r="R91" s="889"/>
      <c r="S91" s="879"/>
      <c r="T91" s="879"/>
      <c r="U91" s="879"/>
      <c r="V91" s="879"/>
      <c r="W91" s="879"/>
      <c r="X91" s="879"/>
      <c r="Y91" s="879"/>
      <c r="Z91" s="879"/>
      <c r="AA91" s="879"/>
      <c r="AB91" s="879"/>
      <c r="AC91" s="879"/>
      <c r="AD91" s="890"/>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1846"/>
      <c r="CF91" s="1846"/>
      <c r="CG91" s="1846"/>
      <c r="CH91" s="1846"/>
      <c r="CI91" s="1846"/>
      <c r="CJ91" s="1846"/>
      <c r="CK91" s="1846"/>
      <c r="CL91" s="1846"/>
      <c r="CM91" s="1846"/>
      <c r="CN91" s="1846"/>
      <c r="CO91" s="1846"/>
      <c r="CP91" s="1846"/>
      <c r="CQ91" s="1846"/>
      <c r="CR91" s="1846"/>
      <c r="CS91" s="1846"/>
      <c r="CT91" s="1846"/>
      <c r="CU91" s="1846"/>
      <c r="CV91" s="1846"/>
      <c r="CW91" s="1846"/>
      <c r="CX91" s="1846"/>
      <c r="CY91" s="1846"/>
      <c r="CZ91" s="1846"/>
    </row>
    <row r="92" s="424" customFormat="true" ht="15" customHeight="true" x14ac:dyDescent="0.2">
      <c r="A92" s="707"/>
      <c r="B92" s="798"/>
      <c r="C92" s="888"/>
      <c r="D92" s="879"/>
      <c r="E92" s="879"/>
      <c r="F92" s="879"/>
      <c r="G92" s="880"/>
      <c r="H92" s="889"/>
      <c r="I92" s="879"/>
      <c r="J92" s="879"/>
      <c r="K92" s="879"/>
      <c r="L92" s="890"/>
      <c r="M92" s="888"/>
      <c r="N92" s="879"/>
      <c r="O92" s="879"/>
      <c r="P92" s="879"/>
      <c r="Q92" s="880"/>
      <c r="R92" s="889"/>
      <c r="S92" s="879"/>
      <c r="T92" s="879"/>
      <c r="U92" s="879"/>
      <c r="V92" s="879"/>
      <c r="W92" s="879"/>
      <c r="X92" s="879"/>
      <c r="Y92" s="879"/>
      <c r="Z92" s="879"/>
      <c r="AA92" s="879"/>
      <c r="AB92" s="879"/>
      <c r="AC92" s="879"/>
      <c r="AD92" s="890"/>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1846"/>
      <c r="CF92" s="1846"/>
      <c r="CG92" s="1846"/>
      <c r="CH92" s="1846"/>
      <c r="CI92" s="1846"/>
      <c r="CJ92" s="1846"/>
      <c r="CK92" s="1846"/>
      <c r="CL92" s="1846"/>
      <c r="CM92" s="1846"/>
      <c r="CN92" s="1846"/>
      <c r="CO92" s="1846"/>
      <c r="CP92" s="1846"/>
      <c r="CQ92" s="1846"/>
      <c r="CR92" s="1846"/>
      <c r="CS92" s="1846"/>
      <c r="CT92" s="1846"/>
      <c r="CU92" s="1846"/>
      <c r="CV92" s="1846"/>
      <c r="CW92" s="1846"/>
      <c r="CX92" s="1846"/>
      <c r="CY92" s="1846"/>
      <c r="CZ92" s="1846"/>
    </row>
    <row r="93" s="424" customFormat="true" ht="15" customHeight="true" x14ac:dyDescent="0.2">
      <c r="A93" s="780"/>
      <c r="B93" s="799"/>
      <c r="C93" s="712"/>
      <c r="D93" s="713"/>
      <c r="E93" s="713"/>
      <c r="F93" s="713"/>
      <c r="G93" s="762"/>
      <c r="H93" s="752"/>
      <c r="I93" s="713"/>
      <c r="J93" s="713"/>
      <c r="K93" s="713"/>
      <c r="L93" s="729"/>
      <c r="M93" s="712"/>
      <c r="N93" s="713"/>
      <c r="O93" s="713"/>
      <c r="P93" s="713"/>
      <c r="Q93" s="762"/>
      <c r="R93" s="752"/>
      <c r="S93" s="713"/>
      <c r="T93" s="713"/>
      <c r="U93" s="713"/>
      <c r="V93" s="713"/>
      <c r="W93" s="713"/>
      <c r="X93" s="713"/>
      <c r="Y93" s="713"/>
      <c r="Z93" s="713"/>
      <c r="AA93" s="713"/>
      <c r="AB93" s="713"/>
      <c r="AC93" s="879"/>
      <c r="AD93" s="890"/>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1846"/>
      <c r="CF93" s="1846"/>
      <c r="CG93" s="1846"/>
      <c r="CH93" s="1846"/>
      <c r="CI93" s="1846"/>
      <c r="CJ93" s="1846"/>
      <c r="CK93" s="1846"/>
      <c r="CL93" s="1846"/>
      <c r="CM93" s="1846"/>
      <c r="CN93" s="1846"/>
      <c r="CO93" s="1846"/>
      <c r="CP93" s="1846"/>
      <c r="CQ93" s="1846"/>
      <c r="CR93" s="1846"/>
      <c r="CS93" s="1846"/>
      <c r="CT93" s="1846"/>
      <c r="CU93" s="1846"/>
      <c r="CV93" s="1846"/>
      <c r="CW93" s="1846"/>
      <c r="CX93" s="1846"/>
      <c r="CY93" s="1846"/>
      <c r="CZ93" s="1846"/>
    </row>
    <row r="94" s="424" customFormat="true" ht="15" customHeight="true" x14ac:dyDescent="0.2">
      <c r="A94" s="992"/>
      <c r="B94" s="799"/>
      <c r="C94" s="712"/>
      <c r="D94" s="714"/>
      <c r="E94" s="714"/>
      <c r="F94" s="714"/>
      <c r="G94" s="763"/>
      <c r="H94" s="752"/>
      <c r="I94" s="714"/>
      <c r="J94" s="714"/>
      <c r="K94" s="714"/>
      <c r="L94" s="730"/>
      <c r="M94" s="712"/>
      <c r="N94" s="714"/>
      <c r="O94" s="714"/>
      <c r="P94" s="714"/>
      <c r="Q94" s="763"/>
      <c r="R94" s="752"/>
      <c r="S94" s="714"/>
      <c r="T94" s="714"/>
      <c r="U94" s="714"/>
      <c r="V94" s="714"/>
      <c r="W94" s="714"/>
      <c r="X94" s="714"/>
      <c r="Y94" s="714"/>
      <c r="Z94" s="714"/>
      <c r="AA94" s="714"/>
      <c r="AB94" s="714"/>
      <c r="AC94" s="879"/>
      <c r="AD94" s="890"/>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1846"/>
      <c r="CF94" s="1846"/>
      <c r="CG94" s="1846"/>
      <c r="CH94" s="1846"/>
      <c r="CI94" s="1846"/>
      <c r="CJ94" s="1846"/>
      <c r="CK94" s="1846"/>
      <c r="CL94" s="1846"/>
      <c r="CM94" s="1846"/>
      <c r="CN94" s="1846"/>
      <c r="CO94" s="1846"/>
      <c r="CP94" s="1846"/>
      <c r="CQ94" s="1846"/>
      <c r="CR94" s="1846"/>
      <c r="CS94" s="1846"/>
      <c r="CT94" s="1846"/>
      <c r="CU94" s="1846"/>
      <c r="CV94" s="1846"/>
      <c r="CW94" s="1846"/>
      <c r="CX94" s="1846"/>
      <c r="CY94" s="1846"/>
      <c r="CZ94" s="1846"/>
    </row>
    <row r="95" s="424" customFormat="true" ht="15" customHeight="true" x14ac:dyDescent="0.2">
      <c r="A95" s="780"/>
      <c r="B95" s="800"/>
      <c r="C95" s="891"/>
      <c r="D95" s="892"/>
      <c r="E95" s="892"/>
      <c r="F95" s="892"/>
      <c r="G95" s="893"/>
      <c r="H95" s="894"/>
      <c r="I95" s="892"/>
      <c r="J95" s="892"/>
      <c r="K95" s="892"/>
      <c r="L95" s="895"/>
      <c r="M95" s="891"/>
      <c r="N95" s="892"/>
      <c r="O95" s="892"/>
      <c r="P95" s="892"/>
      <c r="Q95" s="893"/>
      <c r="R95" s="894"/>
      <c r="S95" s="892"/>
      <c r="T95" s="892"/>
      <c r="U95" s="892"/>
      <c r="V95" s="892"/>
      <c r="W95" s="892"/>
      <c r="X95" s="892"/>
      <c r="Y95" s="892"/>
      <c r="Z95" s="892"/>
      <c r="AA95" s="892"/>
      <c r="AB95" s="892"/>
      <c r="AC95" s="879"/>
      <c r="AD95" s="890"/>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1846"/>
      <c r="CF95" s="1846"/>
      <c r="CG95" s="1846"/>
      <c r="CH95" s="1846"/>
      <c r="CI95" s="1846"/>
      <c r="CJ95" s="1846"/>
      <c r="CK95" s="1846"/>
      <c r="CL95" s="1846"/>
      <c r="CM95" s="1846"/>
      <c r="CN95" s="1846"/>
      <c r="CO95" s="1846"/>
      <c r="CP95" s="1846"/>
      <c r="CQ95" s="1846"/>
      <c r="CR95" s="1846"/>
      <c r="CS95" s="1846"/>
      <c r="CT95" s="1846"/>
      <c r="CU95" s="1846"/>
      <c r="CV95" s="1846"/>
      <c r="CW95" s="1846"/>
      <c r="CX95" s="1846"/>
      <c r="CY95" s="1846"/>
      <c r="CZ95" s="1846"/>
    </row>
    <row r="96" s="131" customFormat="true" ht="15" customHeight="true" x14ac:dyDescent="0.2">
      <c r="A96" s="992"/>
      <c r="B96" s="800"/>
      <c r="C96" s="891"/>
      <c r="D96" s="892"/>
      <c r="E96" s="892"/>
      <c r="F96" s="892"/>
      <c r="G96" s="893"/>
      <c r="H96" s="894"/>
      <c r="I96" s="892"/>
      <c r="J96" s="892"/>
      <c r="K96" s="892"/>
      <c r="L96" s="895"/>
      <c r="M96" s="891"/>
      <c r="N96" s="892"/>
      <c r="O96" s="892"/>
      <c r="P96" s="892"/>
      <c r="Q96" s="893"/>
      <c r="R96" s="894"/>
      <c r="S96" s="892"/>
      <c r="T96" s="892"/>
      <c r="U96" s="892"/>
      <c r="V96" s="892"/>
      <c r="W96" s="892"/>
      <c r="X96" s="892"/>
      <c r="Y96" s="892"/>
      <c r="Z96" s="892"/>
      <c r="AA96" s="892"/>
      <c r="AB96" s="892"/>
      <c r="AC96" s="879"/>
      <c r="AD96" s="890"/>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1846"/>
      <c r="CF96" s="1846"/>
      <c r="CG96" s="1846"/>
      <c r="CH96" s="1846"/>
      <c r="CI96" s="1846"/>
      <c r="CJ96" s="1846"/>
      <c r="CK96" s="1846"/>
      <c r="CL96" s="1846"/>
      <c r="CM96" s="1846"/>
      <c r="CN96" s="1846"/>
      <c r="CO96" s="1846"/>
      <c r="CP96" s="1846"/>
      <c r="CQ96" s="1846"/>
      <c r="CR96" s="1846"/>
      <c r="CS96" s="1846"/>
      <c r="CT96" s="1846"/>
      <c r="CU96" s="1846"/>
      <c r="CV96" s="1846"/>
      <c r="CW96" s="1846"/>
      <c r="CX96" s="1846"/>
      <c r="CY96" s="1846"/>
      <c r="CZ96" s="1846"/>
    </row>
    <row r="97" s="131" customFormat="true" ht="15" customHeight="true" x14ac:dyDescent="0.2">
      <c r="A97" s="780"/>
      <c r="B97" s="800"/>
      <c r="C97" s="891"/>
      <c r="D97" s="892"/>
      <c r="E97" s="892"/>
      <c r="F97" s="892"/>
      <c r="G97" s="893"/>
      <c r="H97" s="894"/>
      <c r="I97" s="892"/>
      <c r="J97" s="892"/>
      <c r="K97" s="892"/>
      <c r="L97" s="895"/>
      <c r="M97" s="891"/>
      <c r="N97" s="892"/>
      <c r="O97" s="892"/>
      <c r="P97" s="892"/>
      <c r="Q97" s="893"/>
      <c r="R97" s="894"/>
      <c r="S97" s="892"/>
      <c r="T97" s="892"/>
      <c r="U97" s="892"/>
      <c r="V97" s="892"/>
      <c r="W97" s="892"/>
      <c r="X97" s="892"/>
      <c r="Y97" s="892"/>
      <c r="Z97" s="892"/>
      <c r="AA97" s="892"/>
      <c r="AB97" s="892"/>
      <c r="AC97" s="879"/>
      <c r="AD97" s="890"/>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1846"/>
      <c r="CF97" s="1846"/>
      <c r="CG97" s="1846"/>
      <c r="CH97" s="1846"/>
      <c r="CI97" s="1846"/>
      <c r="CJ97" s="1846"/>
      <c r="CK97" s="1846"/>
      <c r="CL97" s="1846"/>
      <c r="CM97" s="1846"/>
      <c r="CN97" s="1846"/>
      <c r="CO97" s="1846"/>
      <c r="CP97" s="1846"/>
      <c r="CQ97" s="1846"/>
      <c r="CR97" s="1846"/>
      <c r="CS97" s="1846"/>
      <c r="CT97" s="1846"/>
      <c r="CU97" s="1846"/>
      <c r="CV97" s="1846"/>
      <c r="CW97" s="1846"/>
      <c r="CX97" s="1846"/>
      <c r="CY97" s="1846"/>
      <c r="CZ97" s="1846"/>
    </row>
    <row r="98" s="131" customFormat="true" ht="15" customHeight="true" x14ac:dyDescent="0.2">
      <c r="A98" s="992"/>
      <c r="B98" s="800"/>
      <c r="C98" s="891"/>
      <c r="D98" s="892"/>
      <c r="E98" s="892"/>
      <c r="F98" s="892"/>
      <c r="G98" s="893"/>
      <c r="H98" s="894"/>
      <c r="I98" s="892"/>
      <c r="J98" s="892"/>
      <c r="K98" s="892"/>
      <c r="L98" s="895"/>
      <c r="M98" s="891"/>
      <c r="N98" s="892"/>
      <c r="O98" s="892"/>
      <c r="P98" s="892"/>
      <c r="Q98" s="893"/>
      <c r="R98" s="894"/>
      <c r="S98" s="892"/>
      <c r="T98" s="892"/>
      <c r="U98" s="892"/>
      <c r="V98" s="892"/>
      <c r="W98" s="892"/>
      <c r="X98" s="892"/>
      <c r="Y98" s="892"/>
      <c r="Z98" s="892"/>
      <c r="AA98" s="892"/>
      <c r="AB98" s="892"/>
      <c r="AC98" s="879"/>
      <c r="AD98" s="890"/>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1846"/>
      <c r="CF98" s="1846"/>
      <c r="CG98" s="1846"/>
      <c r="CH98" s="1846"/>
      <c r="CI98" s="1846"/>
      <c r="CJ98" s="1846"/>
      <c r="CK98" s="1846"/>
      <c r="CL98" s="1846"/>
      <c r="CM98" s="1846"/>
      <c r="CN98" s="1846"/>
      <c r="CO98" s="1846"/>
      <c r="CP98" s="1846"/>
      <c r="CQ98" s="1846"/>
      <c r="CR98" s="1846"/>
      <c r="CS98" s="1846"/>
      <c r="CT98" s="1846"/>
      <c r="CU98" s="1846"/>
      <c r="CV98" s="1846"/>
      <c r="CW98" s="1846"/>
      <c r="CX98" s="1846"/>
      <c r="CY98" s="1846"/>
      <c r="CZ98" s="1846"/>
    </row>
    <row r="99" s="131" customFormat="true" ht="15" customHeight="true" x14ac:dyDescent="0.2">
      <c r="A99" s="992"/>
      <c r="B99" s="800"/>
      <c r="C99" s="891"/>
      <c r="D99" s="892"/>
      <c r="E99" s="892"/>
      <c r="F99" s="892"/>
      <c r="G99" s="893"/>
      <c r="H99" s="894"/>
      <c r="I99" s="892"/>
      <c r="J99" s="892"/>
      <c r="K99" s="892"/>
      <c r="L99" s="895"/>
      <c r="M99" s="891"/>
      <c r="N99" s="892"/>
      <c r="O99" s="892"/>
      <c r="P99" s="892"/>
      <c r="Q99" s="893"/>
      <c r="R99" s="894"/>
      <c r="S99" s="892"/>
      <c r="T99" s="892"/>
      <c r="U99" s="892"/>
      <c r="V99" s="892"/>
      <c r="W99" s="892"/>
      <c r="X99" s="892"/>
      <c r="Y99" s="892"/>
      <c r="Z99" s="892"/>
      <c r="AA99" s="892"/>
      <c r="AB99" s="892"/>
      <c r="AC99" s="879"/>
      <c r="AD99" s="890"/>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1846"/>
      <c r="CF99" s="1846"/>
      <c r="CG99" s="1846"/>
      <c r="CH99" s="1846"/>
      <c r="CI99" s="1846"/>
      <c r="CJ99" s="1846"/>
      <c r="CK99" s="1846"/>
      <c r="CL99" s="1846"/>
      <c r="CM99" s="1846"/>
      <c r="CN99" s="1846"/>
      <c r="CO99" s="1846"/>
      <c r="CP99" s="1846"/>
      <c r="CQ99" s="1846"/>
      <c r="CR99" s="1846"/>
      <c r="CS99" s="1846"/>
      <c r="CT99" s="1846"/>
      <c r="CU99" s="1846"/>
      <c r="CV99" s="1846"/>
      <c r="CW99" s="1846"/>
      <c r="CX99" s="1846"/>
      <c r="CY99" s="1846"/>
      <c r="CZ99" s="1846"/>
    </row>
    <row r="100" s="131" customFormat="true" ht="15" customHeight="true" x14ac:dyDescent="0.2">
      <c r="A100" s="992"/>
      <c r="B100" s="800"/>
      <c r="C100" s="891"/>
      <c r="D100" s="892"/>
      <c r="E100" s="892"/>
      <c r="F100" s="892"/>
      <c r="G100" s="893"/>
      <c r="H100" s="894"/>
      <c r="I100" s="892"/>
      <c r="J100" s="892"/>
      <c r="K100" s="892"/>
      <c r="L100" s="895"/>
      <c r="M100" s="891"/>
      <c r="N100" s="892"/>
      <c r="O100" s="892"/>
      <c r="P100" s="892"/>
      <c r="Q100" s="893"/>
      <c r="R100" s="894"/>
      <c r="S100" s="892"/>
      <c r="T100" s="892"/>
      <c r="U100" s="892"/>
      <c r="V100" s="892"/>
      <c r="W100" s="892"/>
      <c r="X100" s="892"/>
      <c r="Y100" s="892"/>
      <c r="Z100" s="892"/>
      <c r="AA100" s="892"/>
      <c r="AB100" s="892"/>
      <c r="AC100" s="879"/>
      <c r="AD100" s="890"/>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1846"/>
      <c r="CF100" s="1846"/>
      <c r="CG100" s="1846"/>
      <c r="CH100" s="1846"/>
      <c r="CI100" s="1846"/>
      <c r="CJ100" s="1846"/>
      <c r="CK100" s="1846"/>
      <c r="CL100" s="1846"/>
      <c r="CM100" s="1846"/>
      <c r="CN100" s="1846"/>
      <c r="CO100" s="1846"/>
      <c r="CP100" s="1846"/>
      <c r="CQ100" s="1846"/>
      <c r="CR100" s="1846"/>
      <c r="CS100" s="1846"/>
      <c r="CT100" s="1846"/>
      <c r="CU100" s="1846"/>
      <c r="CV100" s="1846"/>
      <c r="CW100" s="1846"/>
      <c r="CX100" s="1846"/>
      <c r="CY100" s="1846"/>
      <c r="CZ100" s="1846"/>
    </row>
    <row r="101" s="131" customFormat="true" ht="15" customHeight="true" x14ac:dyDescent="0.2">
      <c r="A101" s="780"/>
      <c r="B101" s="800"/>
      <c r="C101" s="891"/>
      <c r="D101" s="892"/>
      <c r="E101" s="892"/>
      <c r="F101" s="892"/>
      <c r="G101" s="893"/>
      <c r="H101" s="894"/>
      <c r="I101" s="892"/>
      <c r="J101" s="892"/>
      <c r="K101" s="892"/>
      <c r="L101" s="895"/>
      <c r="M101" s="891"/>
      <c r="N101" s="892"/>
      <c r="O101" s="892"/>
      <c r="P101" s="892"/>
      <c r="Q101" s="893"/>
      <c r="R101" s="894"/>
      <c r="S101" s="892"/>
      <c r="T101" s="892"/>
      <c r="U101" s="892"/>
      <c r="V101" s="892"/>
      <c r="W101" s="892"/>
      <c r="X101" s="892"/>
      <c r="Y101" s="892"/>
      <c r="Z101" s="892"/>
      <c r="AA101" s="892"/>
      <c r="AB101" s="892"/>
      <c r="AC101" s="879"/>
      <c r="AD101" s="890"/>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1846"/>
      <c r="CF101" s="1846"/>
      <c r="CG101" s="1846"/>
      <c r="CH101" s="1846"/>
      <c r="CI101" s="1846"/>
      <c r="CJ101" s="1846"/>
      <c r="CK101" s="1846"/>
      <c r="CL101" s="1846"/>
      <c r="CM101" s="1846"/>
      <c r="CN101" s="1846"/>
      <c r="CO101" s="1846"/>
      <c r="CP101" s="1846"/>
      <c r="CQ101" s="1846"/>
      <c r="CR101" s="1846"/>
      <c r="CS101" s="1846"/>
      <c r="CT101" s="1846"/>
      <c r="CU101" s="1846"/>
      <c r="CV101" s="1846"/>
      <c r="CW101" s="1846"/>
      <c r="CX101" s="1846"/>
      <c r="CY101" s="1846"/>
      <c r="CZ101" s="1846"/>
    </row>
    <row r="102" s="131" customFormat="true" ht="15" customHeight="true" x14ac:dyDescent="0.2">
      <c r="A102" s="992"/>
      <c r="B102" s="800"/>
      <c r="C102" s="891"/>
      <c r="D102" s="892"/>
      <c r="E102" s="892"/>
      <c r="F102" s="892"/>
      <c r="G102" s="893"/>
      <c r="H102" s="894"/>
      <c r="I102" s="892"/>
      <c r="J102" s="892"/>
      <c r="K102" s="892"/>
      <c r="L102" s="895"/>
      <c r="M102" s="891"/>
      <c r="N102" s="892"/>
      <c r="O102" s="892"/>
      <c r="P102" s="892"/>
      <c r="Q102" s="893"/>
      <c r="R102" s="894"/>
      <c r="S102" s="892"/>
      <c r="T102" s="892"/>
      <c r="U102" s="892"/>
      <c r="V102" s="892"/>
      <c r="W102" s="892"/>
      <c r="X102" s="892"/>
      <c r="Y102" s="892"/>
      <c r="Z102" s="892"/>
      <c r="AA102" s="892"/>
      <c r="AB102" s="892"/>
      <c r="AC102" s="879"/>
      <c r="AD102" s="890"/>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1846"/>
      <c r="CF102" s="1846"/>
      <c r="CG102" s="1846"/>
      <c r="CH102" s="1846"/>
      <c r="CI102" s="1846"/>
      <c r="CJ102" s="1846"/>
      <c r="CK102" s="1846"/>
      <c r="CL102" s="1846"/>
      <c r="CM102" s="1846"/>
      <c r="CN102" s="1846"/>
      <c r="CO102" s="1846"/>
      <c r="CP102" s="1846"/>
      <c r="CQ102" s="1846"/>
      <c r="CR102" s="1846"/>
      <c r="CS102" s="1846"/>
      <c r="CT102" s="1846"/>
      <c r="CU102" s="1846"/>
      <c r="CV102" s="1846"/>
      <c r="CW102" s="1846"/>
      <c r="CX102" s="1846"/>
      <c r="CY102" s="1846"/>
      <c r="CZ102" s="1846"/>
    </row>
    <row r="103" s="131" customFormat="true" ht="15" customHeight="true" x14ac:dyDescent="0.2">
      <c r="A103" s="992"/>
      <c r="B103" s="800"/>
      <c r="C103" s="891"/>
      <c r="D103" s="892"/>
      <c r="E103" s="892"/>
      <c r="F103" s="892"/>
      <c r="G103" s="893"/>
      <c r="H103" s="894"/>
      <c r="I103" s="892"/>
      <c r="J103" s="892"/>
      <c r="K103" s="892"/>
      <c r="L103" s="895"/>
      <c r="M103" s="891"/>
      <c r="N103" s="892"/>
      <c r="O103" s="892"/>
      <c r="P103" s="892"/>
      <c r="Q103" s="893"/>
      <c r="R103" s="894"/>
      <c r="S103" s="892"/>
      <c r="T103" s="892"/>
      <c r="U103" s="892"/>
      <c r="V103" s="892"/>
      <c r="W103" s="892"/>
      <c r="X103" s="892"/>
      <c r="Y103" s="892"/>
      <c r="Z103" s="892"/>
      <c r="AA103" s="892"/>
      <c r="AB103" s="892"/>
      <c r="AC103" s="879"/>
      <c r="AD103" s="890"/>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1846"/>
      <c r="CF103" s="1846"/>
      <c r="CG103" s="1846"/>
      <c r="CH103" s="1846"/>
      <c r="CI103" s="1846"/>
      <c r="CJ103" s="1846"/>
      <c r="CK103" s="1846"/>
      <c r="CL103" s="1846"/>
      <c r="CM103" s="1846"/>
      <c r="CN103" s="1846"/>
      <c r="CO103" s="1846"/>
      <c r="CP103" s="1846"/>
      <c r="CQ103" s="1846"/>
      <c r="CR103" s="1846"/>
      <c r="CS103" s="1846"/>
      <c r="CT103" s="1846"/>
      <c r="CU103" s="1846"/>
      <c r="CV103" s="1846"/>
      <c r="CW103" s="1846"/>
      <c r="CX103" s="1846"/>
      <c r="CY103" s="1846"/>
      <c r="CZ103" s="1846"/>
    </row>
    <row r="104" s="131" customFormat="true" ht="15" customHeight="true" x14ac:dyDescent="0.2">
      <c r="A104" s="992"/>
      <c r="B104" s="800"/>
      <c r="C104" s="891"/>
      <c r="D104" s="892"/>
      <c r="E104" s="892"/>
      <c r="F104" s="892"/>
      <c r="G104" s="893"/>
      <c r="H104" s="894"/>
      <c r="I104" s="892"/>
      <c r="J104" s="892"/>
      <c r="K104" s="892"/>
      <c r="L104" s="895"/>
      <c r="M104" s="891"/>
      <c r="N104" s="892"/>
      <c r="O104" s="892"/>
      <c r="P104" s="892"/>
      <c r="Q104" s="893"/>
      <c r="R104" s="894"/>
      <c r="S104" s="892"/>
      <c r="T104" s="892"/>
      <c r="U104" s="892"/>
      <c r="V104" s="892"/>
      <c r="W104" s="892"/>
      <c r="X104" s="892"/>
      <c r="Y104" s="892"/>
      <c r="Z104" s="892"/>
      <c r="AA104" s="892"/>
      <c r="AB104" s="892"/>
      <c r="AC104" s="879"/>
      <c r="AD104" s="890"/>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1846"/>
      <c r="CF104" s="1846"/>
      <c r="CG104" s="1846"/>
      <c r="CH104" s="1846"/>
      <c r="CI104" s="1846"/>
      <c r="CJ104" s="1846"/>
      <c r="CK104" s="1846"/>
      <c r="CL104" s="1846"/>
      <c r="CM104" s="1846"/>
      <c r="CN104" s="1846"/>
      <c r="CO104" s="1846"/>
      <c r="CP104" s="1846"/>
      <c r="CQ104" s="1846"/>
      <c r="CR104" s="1846"/>
      <c r="CS104" s="1846"/>
      <c r="CT104" s="1846"/>
      <c r="CU104" s="1846"/>
      <c r="CV104" s="1846"/>
      <c r="CW104" s="1846"/>
      <c r="CX104" s="1846"/>
      <c r="CY104" s="1846"/>
      <c r="CZ104" s="1846"/>
    </row>
    <row r="105" s="131" customFormat="true" ht="15" customHeight="true" x14ac:dyDescent="0.2">
      <c r="A105" s="795"/>
      <c r="B105" s="801"/>
      <c r="C105" s="896"/>
      <c r="D105" s="897"/>
      <c r="E105" s="897"/>
      <c r="F105" s="897"/>
      <c r="G105" s="898"/>
      <c r="H105" s="899"/>
      <c r="I105" s="897"/>
      <c r="J105" s="897"/>
      <c r="K105" s="897"/>
      <c r="L105" s="900"/>
      <c r="M105" s="896"/>
      <c r="N105" s="897"/>
      <c r="O105" s="897"/>
      <c r="P105" s="897"/>
      <c r="Q105" s="898"/>
      <c r="R105" s="899"/>
      <c r="S105" s="897"/>
      <c r="T105" s="897"/>
      <c r="U105" s="897"/>
      <c r="V105" s="897"/>
      <c r="W105" s="897"/>
      <c r="X105" s="897"/>
      <c r="Y105" s="897"/>
      <c r="Z105" s="897"/>
      <c r="AA105" s="897"/>
      <c r="AB105" s="897"/>
      <c r="AC105" s="901"/>
      <c r="AD105" s="971"/>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1846"/>
      <c r="CF105" s="1846"/>
      <c r="CG105" s="1846"/>
      <c r="CH105" s="1846"/>
      <c r="CI105" s="1846"/>
      <c r="CJ105" s="1846"/>
      <c r="CK105" s="1846"/>
      <c r="CL105" s="1846"/>
      <c r="CM105" s="1846"/>
      <c r="CN105" s="1846"/>
      <c r="CO105" s="1846"/>
      <c r="CP105" s="1846"/>
      <c r="CQ105" s="1846"/>
      <c r="CR105" s="1846"/>
      <c r="CS105" s="1846"/>
      <c r="CT105" s="1846"/>
      <c r="CU105" s="1846"/>
      <c r="CV105" s="1846"/>
      <c r="CW105" s="1846"/>
      <c r="CX105" s="1846"/>
      <c r="CY105" s="1846"/>
      <c r="CZ105" s="1846"/>
    </row>
    <row r="106" s="131" customFormat="true" ht="250.15" customHeight="true" x14ac:dyDescent="0.2">
      <c r="A106" s="399"/>
      <c r="B106" s="643"/>
      <c r="C106" s="644"/>
      <c r="D106" s="644"/>
      <c r="E106" s="644"/>
      <c r="F106" s="644"/>
      <c r="G106" s="644"/>
      <c r="H106" s="644"/>
      <c r="I106" s="644"/>
      <c r="J106" s="644"/>
      <c r="K106" s="644"/>
      <c r="L106" s="644"/>
      <c r="M106" s="644"/>
      <c r="N106" s="644"/>
      <c r="O106" s="644"/>
      <c r="P106" s="644"/>
      <c r="Q106" s="644"/>
      <c r="R106" s="644"/>
      <c r="S106" s="644"/>
      <c r="T106" s="644"/>
      <c r="U106" s="644"/>
      <c r="V106" s="644"/>
      <c r="W106" s="644"/>
      <c r="X106" s="644"/>
      <c r="Y106" s="644"/>
      <c r="Z106" s="644"/>
      <c r="AA106" s="644"/>
      <c r="AB106" s="644"/>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1" t="str">
        <f>A1026</f>
        <v>Namibia</v>
      </c>
      <c r="B108" s="2112"/>
      <c r="C108" s="113"/>
      <c r="D108" s="113"/>
      <c r="E108" s="113"/>
      <c r="F108" s="113"/>
      <c r="G108" s="113"/>
      <c r="H108" s="113"/>
      <c r="I108" s="113"/>
      <c r="J108" s="113"/>
      <c r="K108" s="113"/>
      <c r="L108" s="113"/>
      <c r="M108" s="113"/>
      <c r="N108" s="113"/>
      <c r="O108" s="113"/>
      <c r="P108" s="113"/>
      <c r="Q108" s="113"/>
      <c r="R108" s="113"/>
      <c r="S108" s="113"/>
      <c r="T108" s="113"/>
      <c r="U108" s="113"/>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DHS00</v>
      </c>
      <c r="C115" s="113"/>
      <c r="D115" s="113"/>
      <c r="E115" s="113"/>
      <c r="F115" s="113"/>
      <c r="G115" s="113"/>
      <c r="H115" s="113"/>
      <c r="I115" s="113"/>
      <c r="J115" s="113"/>
      <c r="K115" s="113"/>
      <c r="L115" s="113"/>
      <c r="M115" s="113"/>
      <c r="N115" s="113"/>
      <c r="O115" s="113"/>
      <c r="P115" s="113"/>
      <c r="Q115" s="113"/>
      <c r="R115" s="113"/>
      <c r="S115" s="113"/>
      <c r="T115" s="113"/>
      <c r="U115" s="113"/>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7" t="str">
        <f>B1030</f>
        <v>Ratio of Improved latrines based on:</v>
      </c>
      <c r="B116" s="638" t="s">
        <v>174</v>
      </c>
      <c r="C116" s="113"/>
      <c r="D116" s="113"/>
      <c r="E116" s="113"/>
      <c r="F116" s="113"/>
      <c r="G116" s="113"/>
      <c r="H116" s="113"/>
      <c r="I116" s="113"/>
      <c r="J116" s="113"/>
      <c r="K116" s="113"/>
      <c r="L116" s="113"/>
      <c r="M116" s="113"/>
      <c r="N116" s="113"/>
      <c r="O116" s="113"/>
      <c r="P116" s="113"/>
      <c r="Q116" s="113"/>
      <c r="R116" s="113"/>
      <c r="S116" s="113"/>
      <c r="T116" s="113"/>
      <c r="U116" s="113"/>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7" t="str">
        <f>B1029</f>
        <v>Ratio of Shared improved based on:</v>
      </c>
      <c r="B117" s="639" t="s">
        <v>174</v>
      </c>
      <c r="C117" s="113"/>
      <c r="D117" s="113"/>
      <c r="E117" s="113"/>
      <c r="F117" s="113"/>
      <c r="G117" s="113"/>
      <c r="H117" s="113"/>
      <c r="I117" s="113"/>
      <c r="J117" s="113"/>
      <c r="K117" s="113"/>
      <c r="L117" s="113"/>
      <c r="M117" s="113"/>
      <c r="N117" s="113"/>
      <c r="O117" s="113"/>
      <c r="P117" s="113"/>
      <c r="Q117" s="113"/>
      <c r="R117" s="113"/>
      <c r="S117" s="113"/>
      <c r="T117" s="113"/>
      <c r="U117" s="113"/>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40"/>
      <c r="B118" s="638"/>
      <c r="C118" s="113"/>
      <c r="D118" s="113"/>
      <c r="E118" s="113"/>
      <c r="F118" s="113"/>
      <c r="G118" s="113"/>
      <c r="H118" s="113"/>
      <c r="I118" s="113"/>
      <c r="J118" s="113"/>
      <c r="K118" s="113"/>
      <c r="L118" s="113"/>
      <c r="M118" s="113"/>
      <c r="N118" s="113"/>
      <c r="O118" s="113"/>
      <c r="P118" s="113"/>
      <c r="Q118" s="113"/>
      <c r="R118" s="113"/>
      <c r="S118" s="113"/>
      <c r="T118" s="113"/>
      <c r="U118" s="113"/>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41"/>
      <c r="B119" s="642"/>
      <c r="C119" s="113"/>
      <c r="D119" s="113"/>
      <c r="E119" s="113"/>
      <c r="F119" s="113"/>
      <c r="G119" s="113"/>
      <c r="H119" s="113"/>
      <c r="I119" s="113"/>
      <c r="J119" s="113"/>
      <c r="K119" s="113"/>
      <c r="L119" s="113"/>
      <c r="M119" s="113"/>
      <c r="N119" s="113"/>
      <c r="O119" s="113"/>
      <c r="P119" s="113"/>
      <c r="Q119" s="113"/>
      <c r="R119" s="113"/>
      <c r="S119" s="113"/>
      <c r="T119" s="113"/>
      <c r="U119" s="113"/>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98</v>
      </c>
      <c r="B120" s="207"/>
      <c r="C120" s="2141" t="s">
        <v>114</v>
      </c>
      <c r="D120" s="2142"/>
      <c r="E120" s="2142"/>
      <c r="F120" s="2142"/>
      <c r="G120" s="2143"/>
      <c r="H120" s="2144" t="s">
        <v>38</v>
      </c>
      <c r="I120" s="2145"/>
      <c r="J120" s="2145"/>
      <c r="K120" s="2145"/>
      <c r="L120" s="2146"/>
      <c r="M120" s="2132" t="s">
        <v>37</v>
      </c>
      <c r="N120" s="2133"/>
      <c r="O120" s="2133"/>
      <c r="P120" s="2133"/>
      <c r="Q120" s="2134"/>
      <c r="R120" s="1761" t="s">
        <v>137</v>
      </c>
      <c r="S120" s="1799"/>
      <c r="T120" s="1799"/>
      <c r="U120" s="1799"/>
      <c r="V120" s="1799"/>
      <c r="W120" s="1799"/>
      <c r="X120" s="1799"/>
      <c r="Y120" s="1799"/>
      <c r="Z120" s="1799"/>
      <c r="AA120" s="1799"/>
      <c r="AB120" s="1799"/>
      <c r="AC120" s="1799"/>
      <c r="AD120" s="1800"/>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635"/>
      <c r="BA120" s="217" t="s">
        <v>128</v>
      </c>
      <c r="BB120" s="116" t="s">
        <v>98</v>
      </c>
      <c r="BC120" s="2175" t="s">
        <v>114</v>
      </c>
      <c r="BD120" s="2176"/>
      <c r="BE120" s="2176"/>
      <c r="BF120" s="2176"/>
      <c r="BG120" s="2177"/>
      <c r="BH120" s="2178" t="s">
        <v>38</v>
      </c>
      <c r="BI120" s="2176"/>
      <c r="BJ120" s="2176"/>
      <c r="BK120" s="2176"/>
      <c r="BL120" s="2177"/>
      <c r="BM120" s="2178" t="s">
        <v>37</v>
      </c>
      <c r="BN120" s="2176"/>
      <c r="BO120" s="2176"/>
      <c r="BP120" s="2176"/>
      <c r="BQ120" s="2198"/>
      <c r="BR120" s="1778" t="s">
        <v>137</v>
      </c>
      <c r="BS120" s="1779"/>
      <c r="BT120" s="1779"/>
      <c r="BU120" s="1779"/>
      <c r="BV120" s="1779"/>
      <c r="BW120" s="1779"/>
      <c r="BX120" s="1779"/>
      <c r="BY120" s="1780"/>
      <c r="BZ120" s="313"/>
      <c r="CA120" s="313"/>
      <c r="CB120" s="313"/>
      <c r="CC120" s="313"/>
      <c r="CD120" s="313"/>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12.75" x14ac:dyDescent="0.2">
      <c r="A121" s="187" t="s">
        <v>87</v>
      </c>
      <c r="B121" s="245"/>
      <c r="C121" s="279" t="s">
        <v>0</v>
      </c>
      <c r="D121" s="280" t="s">
        <v>1</v>
      </c>
      <c r="E121" s="280" t="s">
        <v>2</v>
      </c>
      <c r="F121" s="280" t="s">
        <v>3</v>
      </c>
      <c r="G121" s="281" t="s">
        <v>4</v>
      </c>
      <c r="H121" s="753" t="s">
        <v>0</v>
      </c>
      <c r="I121" s="698" t="s">
        <v>1</v>
      </c>
      <c r="J121" s="698" t="s">
        <v>2</v>
      </c>
      <c r="K121" s="698" t="s">
        <v>3</v>
      </c>
      <c r="L121" s="699" t="s">
        <v>4</v>
      </c>
      <c r="M121" s="740" t="s">
        <v>0</v>
      </c>
      <c r="N121" s="698" t="s">
        <v>1</v>
      </c>
      <c r="O121" s="698" t="s">
        <v>2</v>
      </c>
      <c r="P121" s="698" t="s">
        <v>3</v>
      </c>
      <c r="Q121" s="771" t="s">
        <v>4</v>
      </c>
      <c r="R121" s="753" t="s">
        <v>146</v>
      </c>
      <c r="S121" s="698" t="s">
        <v>147</v>
      </c>
      <c r="T121" s="698" t="s">
        <v>148</v>
      </c>
      <c r="U121" s="698" t="s">
        <v>149</v>
      </c>
      <c r="V121" s="698" t="s">
        <v>150</v>
      </c>
      <c r="W121" s="698" t="s">
        <v>151</v>
      </c>
      <c r="X121" s="698" t="s">
        <v>152</v>
      </c>
      <c r="Y121" s="698" t="s">
        <v>153</v>
      </c>
      <c r="Z121" s="698" t="s">
        <v>154</v>
      </c>
      <c r="AA121" s="698" t="s">
        <v>155</v>
      </c>
      <c r="AB121" s="698" t="s">
        <v>156</v>
      </c>
      <c r="AC121" s="698" t="s">
        <v>157</v>
      </c>
      <c r="AD121" s="700" t="s">
        <v>158</v>
      </c>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635"/>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146</v>
      </c>
      <c r="BS121" s="172" t="s">
        <v>147</v>
      </c>
      <c r="BT121" s="172" t="s">
        <v>148</v>
      </c>
      <c r="BU121" s="172" t="s">
        <v>149</v>
      </c>
      <c r="BV121" s="172" t="s">
        <v>150</v>
      </c>
      <c r="BW121" s="172" t="s">
        <v>151</v>
      </c>
      <c r="BX121" s="172" t="s">
        <v>152</v>
      </c>
      <c r="BY121" s="173" t="s">
        <v>153</v>
      </c>
      <c r="BZ121" s="173" t="s">
        <v>154</v>
      </c>
      <c r="CA121" s="173" t="s">
        <v>155</v>
      </c>
      <c r="CB121" s="173" t="s">
        <v>156</v>
      </c>
      <c r="CC121" s="173" t="s">
        <v>157</v>
      </c>
      <c r="CD121" s="173" t="s">
        <v>158</v>
      </c>
      <c r="CE121" s="1847"/>
      <c r="CF121" s="1847"/>
      <c r="CG121" s="1847"/>
      <c r="CH121" s="1847"/>
      <c r="CI121" s="1847"/>
      <c r="CJ121" s="1847"/>
      <c r="CK121" s="1847"/>
      <c r="CL121" s="1847"/>
      <c r="CM121" s="1847"/>
      <c r="CN121" s="1847"/>
      <c r="CO121" s="1847"/>
      <c r="CP121" s="1847"/>
      <c r="CQ121" s="1847"/>
      <c r="CR121" s="1847"/>
      <c r="CS121" s="1847"/>
      <c r="CT121" s="1847"/>
      <c r="CU121" s="1847"/>
      <c r="CV121" s="1847"/>
      <c r="CW121" s="1847"/>
      <c r="CX121" s="1847"/>
      <c r="CY121" s="1847"/>
      <c r="CZ121" s="1847"/>
    </row>
    <row r="122" s="135" customFormat="true" ht="15" customHeight="true" x14ac:dyDescent="0.2">
      <c r="A122" s="2135" t="s">
        <v>18</v>
      </c>
      <c r="B122" s="1002" t="s">
        <v>14</v>
      </c>
      <c r="C122" s="903">
        <f>C153+C154+C156+C155*'DHS07'!C130/100</f>
        <v>1.9316367839856281</v>
      </c>
      <c r="D122" s="904">
        <f>D153+D154+D156+D155*'DHS07'!D130/100</f>
        <v>5.0426595889594701</v>
      </c>
      <c r="E122" s="904">
        <f>E153+E154+E156+E155*'DHS07'!E130/100</f>
        <v>18.667900971784395</v>
      </c>
      <c r="F122" s="904">
        <f>F153+F154+F156+F155*'DHS07'!F130/100</f>
        <v>59.645989588557974</v>
      </c>
      <c r="G122" s="905">
        <f>G153+G154+G156+G155*'DHS07'!G130/100</f>
        <v>98.529754973313771</v>
      </c>
      <c r="H122" s="906">
        <f>H153+H154+H156+H155*'DHS07'!H130/100</f>
        <v>37.089073050130807</v>
      </c>
      <c r="I122" s="904">
        <f>I153+I154+I156+I155*'DHS07'!I130/100</f>
        <v>74.818559702258057</v>
      </c>
      <c r="J122" s="904">
        <f>J153+J154+J156+J155*'DHS07'!J130/100</f>
        <v>97.958527709381087</v>
      </c>
      <c r="K122" s="904">
        <f>K153+K154+K156+K155*'DHS07'!K130/100</f>
        <v>99.679698377023826</v>
      </c>
      <c r="L122" s="907">
        <f>L153+L154+L156+L155*'DHS07'!L130/100</f>
        <v>99.999999999999957</v>
      </c>
      <c r="M122" s="903">
        <f>M153+M154+M156+M155*'DHS07'!M130/100</f>
        <v>0.86851576666867558</v>
      </c>
      <c r="N122" s="904">
        <f>N153+N154+N156+N155*'DHS07'!N130/100</f>
        <v>2.7772083239112528</v>
      </c>
      <c r="O122" s="904">
        <f>O153+O154+O156+O155*'DHS07'!O130/100</f>
        <v>6.1100095985699383</v>
      </c>
      <c r="P122" s="904">
        <f>P153+P154+P156+P155*'DHS07'!P130/100</f>
        <v>12.579275160900888</v>
      </c>
      <c r="Q122" s="905">
        <f>Q153+Q154+Q156+Q155*'DHS07'!Q130/100</f>
        <v>49.602922414717767</v>
      </c>
      <c r="R122" s="906">
        <f>R153+R154+R156+R155*'DHS07'!R130/100</f>
        <v>4.8494992261817362</v>
      </c>
      <c r="S122" s="904">
        <f>S153+S154+S156+S155*'DHS07'!S130/100</f>
        <v>99.572300170348356</v>
      </c>
      <c r="T122" s="904">
        <f>T153+T154+T156+T155*'DHS07'!T130/100</f>
        <v>62.437677481256095</v>
      </c>
      <c r="U122" s="904">
        <f>U153+U154+U156+U155*'DHS07'!U130/100</f>
        <v>81.546232726158919</v>
      </c>
      <c r="V122" s="904">
        <f>V153+V154+V156+V155*'DHS07'!V130/100</f>
        <v>16.242644203389013</v>
      </c>
      <c r="W122" s="904">
        <f>W153+W154+W156+W155*'DHS07'!W130/100</f>
        <v>77.052918838895522</v>
      </c>
      <c r="X122" s="904">
        <f>X153+X154+X156+X155*'DHS07'!X130/100</f>
        <v>34.336594731130496</v>
      </c>
      <c r="Y122" s="904">
        <f>Y153+Y154+Y156+Y155*'DHS07'!Y130/100</f>
        <v>0.67914671510002056</v>
      </c>
      <c r="Z122" s="904">
        <f>Z153+Z154+Z156+Z155*'DHS07'!Z130/100</f>
        <v>18.57788686875076</v>
      </c>
      <c r="AA122" s="904">
        <f>AA153+AA154+AA156+AA155*'DHS07'!AA130/100</f>
        <v>11.139793080207873</v>
      </c>
      <c r="AB122" s="904">
        <f>AB153+AB154+AB156+AB155*'DHS07'!AB130/100</f>
        <v>30.241282155242764</v>
      </c>
      <c r="AC122" s="904">
        <f>AC153+AC154+AC156+AC155*'DHS07'!AC130/100</f>
        <v>32.452055715719283</v>
      </c>
      <c r="AD122" s="907">
        <f>AD153+AD154+AD156+AD155*'DHS07'!AD130/100</f>
        <v>50.474864994451465</v>
      </c>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635"/>
      <c r="BA122" s="2199" t="s">
        <v>18</v>
      </c>
      <c r="BB122" s="155" t="s">
        <v>14</v>
      </c>
      <c r="BC122" s="1095" t="s">
        <v>35</v>
      </c>
      <c r="BD122" s="1115" t="s">
        <v>35</v>
      </c>
      <c r="BE122" s="1115" t="s">
        <v>35</v>
      </c>
      <c r="BF122" s="1115" t="s">
        <v>35</v>
      </c>
      <c r="BG122" s="1136" t="s">
        <v>35</v>
      </c>
      <c r="BH122" s="1157" t="s">
        <v>35</v>
      </c>
      <c r="BI122" s="1115" t="s">
        <v>35</v>
      </c>
      <c r="BJ122" s="1115" t="s">
        <v>35</v>
      </c>
      <c r="BK122" s="1115" t="s">
        <v>35</v>
      </c>
      <c r="BL122" s="1136" t="s">
        <v>35</v>
      </c>
      <c r="BM122" s="1157" t="s">
        <v>35</v>
      </c>
      <c r="BN122" s="1115" t="s">
        <v>35</v>
      </c>
      <c r="BO122" s="1115" t="s">
        <v>35</v>
      </c>
      <c r="BP122" s="1115" t="s">
        <v>35</v>
      </c>
      <c r="BQ122" s="1136" t="s">
        <v>35</v>
      </c>
      <c r="BR122" s="1157" t="s">
        <v>35</v>
      </c>
      <c r="BS122" s="1115" t="s">
        <v>35</v>
      </c>
      <c r="BT122" s="1115" t="s">
        <v>35</v>
      </c>
      <c r="BU122" s="1115" t="s">
        <v>35</v>
      </c>
      <c r="BV122" s="1115" t="s">
        <v>35</v>
      </c>
      <c r="BW122" s="1115" t="s">
        <v>35</v>
      </c>
      <c r="BX122" s="1115" t="s">
        <v>35</v>
      </c>
      <c r="BY122" s="1176" t="s">
        <v>35</v>
      </c>
      <c r="BZ122" s="1176" t="s">
        <v>35</v>
      </c>
      <c r="CA122" s="1176" t="s">
        <v>35</v>
      </c>
      <c r="CB122" s="1176" t="s">
        <v>35</v>
      </c>
      <c r="CC122" s="1176" t="s">
        <v>35</v>
      </c>
      <c r="CD122" s="1176" t="s">
        <v>35</v>
      </c>
      <c r="CE122" s="1848"/>
      <c r="CF122" s="1848"/>
      <c r="CG122" s="1848"/>
      <c r="CH122" s="1848"/>
      <c r="CI122" s="1848"/>
      <c r="CJ122" s="1848"/>
      <c r="CK122" s="1848"/>
      <c r="CL122" s="1848"/>
      <c r="CM122" s="1848"/>
      <c r="CN122" s="1848"/>
      <c r="CO122" s="1848"/>
      <c r="CP122" s="1848"/>
      <c r="CQ122" s="1848"/>
      <c r="CR122" s="1848"/>
      <c r="CS122" s="1848"/>
      <c r="CT122" s="1848"/>
      <c r="CU122" s="1848"/>
      <c r="CV122" s="1848"/>
      <c r="CW122" s="1848"/>
      <c r="CX122" s="1848"/>
      <c r="CY122" s="1848"/>
      <c r="CZ122" s="1848"/>
    </row>
    <row r="123" s="135" customFormat="true" ht="15" customHeight="true" x14ac:dyDescent="0.2">
      <c r="A123" s="2136"/>
      <c r="B123" s="1003" t="s">
        <v>51</v>
      </c>
      <c r="C123" s="908">
        <f>100-C122</f>
        <v>98.068363216014376</v>
      </c>
      <c r="D123" s="909">
        <f t="shared" ref="D123:AD123" si="3">100-D122</f>
        <v>94.957340411040533</v>
      </c>
      <c r="E123" s="909">
        <f t="shared" si="3"/>
        <v>81.332099028215609</v>
      </c>
      <c r="F123" s="909">
        <f t="shared" si="3"/>
        <v>40.354010411442026</v>
      </c>
      <c r="G123" s="910">
        <f t="shared" si="3"/>
        <v>1.4702450266862286</v>
      </c>
      <c r="H123" s="911">
        <f t="shared" si="3"/>
        <v>62.910926949869193</v>
      </c>
      <c r="I123" s="909">
        <f t="shared" si="3"/>
        <v>25.181440297741943</v>
      </c>
      <c r="J123" s="909">
        <f t="shared" si="3"/>
        <v>2.0414722906189127</v>
      </c>
      <c r="K123" s="909">
        <f t="shared" si="3"/>
        <v>0.32030162297617437</v>
      </c>
      <c r="L123" s="912">
        <f t="shared" si="3"/>
        <v>0</v>
      </c>
      <c r="M123" s="908">
        <f t="shared" si="3"/>
        <v>99.131484233331321</v>
      </c>
      <c r="N123" s="909">
        <f t="shared" si="3"/>
        <v>97.222791676088747</v>
      </c>
      <c r="O123" s="909">
        <f t="shared" si="3"/>
        <v>93.889990401430055</v>
      </c>
      <c r="P123" s="909">
        <f t="shared" si="3"/>
        <v>87.420724839099108</v>
      </c>
      <c r="Q123" s="910">
        <f t="shared" si="3"/>
        <v>50.397077585282233</v>
      </c>
      <c r="R123" s="911">
        <f t="shared" si="3"/>
        <v>95.150500773818266</v>
      </c>
      <c r="S123" s="909">
        <f t="shared" si="3"/>
        <v>0.42769982965164388</v>
      </c>
      <c r="T123" s="909">
        <f t="shared" si="3"/>
        <v>37.562322518743905</v>
      </c>
      <c r="U123" s="909">
        <f t="shared" si="3"/>
        <v>18.453767273841081</v>
      </c>
      <c r="V123" s="909">
        <f t="shared" si="3"/>
        <v>83.757355796610995</v>
      </c>
      <c r="W123" s="909">
        <f t="shared" si="3"/>
        <v>22.947081161104478</v>
      </c>
      <c r="X123" s="909">
        <f t="shared" si="3"/>
        <v>65.663405268869496</v>
      </c>
      <c r="Y123" s="909">
        <f t="shared" si="3"/>
        <v>99.320853284899982</v>
      </c>
      <c r="Z123" s="909">
        <f t="shared" si="3"/>
        <v>81.422113131249233</v>
      </c>
      <c r="AA123" s="909">
        <f t="shared" si="3"/>
        <v>88.86020691979212</v>
      </c>
      <c r="AB123" s="909">
        <f t="shared" si="3"/>
        <v>69.758717844757228</v>
      </c>
      <c r="AC123" s="909">
        <f t="shared" si="3"/>
        <v>67.547944284280717</v>
      </c>
      <c r="AD123" s="912">
        <f t="shared" si="3"/>
        <v>49.525135005548535</v>
      </c>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635"/>
      <c r="BA123" s="2200"/>
      <c r="BB123" s="156" t="s">
        <v>51</v>
      </c>
      <c r="BC123" s="1096" t="s">
        <v>35</v>
      </c>
      <c r="BD123" s="1116" t="s">
        <v>35</v>
      </c>
      <c r="BE123" s="1116" t="s">
        <v>35</v>
      </c>
      <c r="BF123" s="1116" t="s">
        <v>35</v>
      </c>
      <c r="BG123" s="1137" t="s">
        <v>35</v>
      </c>
      <c r="BH123" s="1158" t="s">
        <v>35</v>
      </c>
      <c r="BI123" s="1116" t="s">
        <v>35</v>
      </c>
      <c r="BJ123" s="1116" t="s">
        <v>35</v>
      </c>
      <c r="BK123" s="1116" t="s">
        <v>35</v>
      </c>
      <c r="BL123" s="1137" t="s">
        <v>35</v>
      </c>
      <c r="BM123" s="1158" t="s">
        <v>35</v>
      </c>
      <c r="BN123" s="1116" t="s">
        <v>35</v>
      </c>
      <c r="BO123" s="1116" t="s">
        <v>35</v>
      </c>
      <c r="BP123" s="1116" t="s">
        <v>35</v>
      </c>
      <c r="BQ123" s="1137" t="s">
        <v>35</v>
      </c>
      <c r="BR123" s="1158" t="s">
        <v>35</v>
      </c>
      <c r="BS123" s="1116" t="s">
        <v>35</v>
      </c>
      <c r="BT123" s="1116" t="s">
        <v>35</v>
      </c>
      <c r="BU123" s="1116" t="s">
        <v>35</v>
      </c>
      <c r="BV123" s="1116" t="s">
        <v>35</v>
      </c>
      <c r="BW123" s="1116" t="s">
        <v>35</v>
      </c>
      <c r="BX123" s="1116" t="s">
        <v>35</v>
      </c>
      <c r="BY123" s="1177" t="s">
        <v>35</v>
      </c>
      <c r="BZ123" s="1177" t="s">
        <v>35</v>
      </c>
      <c r="CA123" s="1177" t="s">
        <v>35</v>
      </c>
      <c r="CB123" s="1177" t="s">
        <v>35</v>
      </c>
      <c r="CC123" s="1177" t="s">
        <v>35</v>
      </c>
      <c r="CD123" s="1177" t="s">
        <v>35</v>
      </c>
      <c r="CE123" s="1849"/>
      <c r="CF123" s="1849"/>
      <c r="CG123" s="1849"/>
      <c r="CH123" s="1849"/>
      <c r="CI123" s="1849"/>
      <c r="CJ123" s="1849"/>
      <c r="CK123" s="1849"/>
      <c r="CL123" s="1849"/>
      <c r="CM123" s="1849"/>
      <c r="CN123" s="1849"/>
      <c r="CO123" s="1849"/>
      <c r="CP123" s="1849"/>
      <c r="CQ123" s="1849"/>
      <c r="CR123" s="1849"/>
      <c r="CS123" s="1849"/>
      <c r="CT123" s="1849"/>
      <c r="CU123" s="1849"/>
      <c r="CV123" s="1849"/>
      <c r="CW123" s="1849"/>
      <c r="CX123" s="1849"/>
      <c r="CY123" s="1849"/>
      <c r="CZ123" s="1849"/>
    </row>
    <row r="124" s="135" customFormat="true" ht="15" customHeight="true" x14ac:dyDescent="0.2">
      <c r="A124" s="2136" t="s">
        <v>50</v>
      </c>
      <c r="B124" s="1003" t="s">
        <v>15</v>
      </c>
      <c r="C124" s="913">
        <f>C122*'DHS07'!C129/100</f>
        <v>1.2743030880185575</v>
      </c>
      <c r="D124" s="914">
        <f>D122*'DHS07'!D129/100</f>
        <v>4.1890255923711575</v>
      </c>
      <c r="E124" s="914">
        <f>E122*'DHS07'!E129/100</f>
        <v>11.744957868845338</v>
      </c>
      <c r="F124" s="914">
        <f>F122*'DHS07'!F129/100</f>
        <v>42.197244897683838</v>
      </c>
      <c r="G124" s="915">
        <f>G122*'DHS07'!G129/100</f>
        <v>88.25419075204826</v>
      </c>
      <c r="H124" s="916">
        <f>H122*'DHS07'!H129/100</f>
        <v>16.61995538445105</v>
      </c>
      <c r="I124" s="914">
        <f>I122*'DHS07'!I129/100</f>
        <v>42.778284260636028</v>
      </c>
      <c r="J124" s="914">
        <f>J122*'DHS07'!J129/100</f>
        <v>74.713647211677667</v>
      </c>
      <c r="K124" s="914">
        <f>K122*'DHS07'!K129/100</f>
        <v>86.430918042043686</v>
      </c>
      <c r="L124" s="917">
        <f>L122*'DHS07'!L129/100</f>
        <v>94.627990224947595</v>
      </c>
      <c r="M124" s="913">
        <f>M122*'DHS07'!M129/100</f>
        <v>0.60391678968313223</v>
      </c>
      <c r="N124" s="914">
        <f>N122*'DHS07'!N129/100</f>
        <v>2.2079904501971335</v>
      </c>
      <c r="O124" s="914">
        <f>O122*'DHS07'!O129/100</f>
        <v>5.3253800064929031</v>
      </c>
      <c r="P124" s="914">
        <f>P122*'DHS07'!P129/100</f>
        <v>10.239301399700263</v>
      </c>
      <c r="Q124" s="915">
        <f>Q122*'DHS07'!Q129/100</f>
        <v>42.986326743679548</v>
      </c>
      <c r="R124" s="916">
        <f>R122*'DHS07'!R129/100</f>
        <v>3.7982046808514243</v>
      </c>
      <c r="S124" s="914">
        <f>S122*'DHS07'!S129/100</f>
        <v>66.462534855412414</v>
      </c>
      <c r="T124" s="914">
        <f>T122*'DHS07'!T129/100</f>
        <v>58.021405812904185</v>
      </c>
      <c r="U124" s="914">
        <f>U122*'DHS07'!U129/100</f>
        <v>64.800325221496678</v>
      </c>
      <c r="V124" s="914">
        <f>V122*'DHS07'!V129/100</f>
        <v>14.082346750618905</v>
      </c>
      <c r="W124" s="914">
        <f>W122*'DHS07'!W129/100</f>
        <v>59.455127148507728</v>
      </c>
      <c r="X124" s="914">
        <f>X122*'DHS07'!X129/100</f>
        <v>27.674612935214597</v>
      </c>
      <c r="Y124" s="914">
        <f>Y122*'DHS07'!Y129/100</f>
        <v>0.61958894154595112</v>
      </c>
      <c r="Z124" s="914">
        <f>Z122*'DHS07'!Z129/100</f>
        <v>16.710127289472123</v>
      </c>
      <c r="AA124" s="914">
        <f>AA122*'DHS07'!AA129/100</f>
        <v>9.7808699123541896</v>
      </c>
      <c r="AB124" s="914">
        <f>AB122*'DHS07'!AB129/100</f>
        <v>23.342304713422386</v>
      </c>
      <c r="AC124" s="914">
        <f>AC122*'DHS07'!AC129/100</f>
        <v>27.15487121578353</v>
      </c>
      <c r="AD124" s="917">
        <f>AD122*'DHS07'!AD129/100</f>
        <v>42.168902809678691</v>
      </c>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635"/>
      <c r="BA124" s="2200" t="s">
        <v>50</v>
      </c>
      <c r="BB124" s="156" t="s">
        <v>15</v>
      </c>
      <c r="BC124" s="1096" t="s">
        <v>35</v>
      </c>
      <c r="BD124" s="1116" t="s">
        <v>35</v>
      </c>
      <c r="BE124" s="1116" t="s">
        <v>35</v>
      </c>
      <c r="BF124" s="1116" t="s">
        <v>35</v>
      </c>
      <c r="BG124" s="1137" t="s">
        <v>35</v>
      </c>
      <c r="BH124" s="1158" t="s">
        <v>35</v>
      </c>
      <c r="BI124" s="1116" t="s">
        <v>35</v>
      </c>
      <c r="BJ124" s="1116" t="s">
        <v>35</v>
      </c>
      <c r="BK124" s="1116" t="s">
        <v>35</v>
      </c>
      <c r="BL124" s="1137" t="s">
        <v>35</v>
      </c>
      <c r="BM124" s="1158" t="s">
        <v>35</v>
      </c>
      <c r="BN124" s="1116" t="s">
        <v>35</v>
      </c>
      <c r="BO124" s="1116" t="s">
        <v>35</v>
      </c>
      <c r="BP124" s="1116" t="s">
        <v>35</v>
      </c>
      <c r="BQ124" s="1137" t="s">
        <v>35</v>
      </c>
      <c r="BR124" s="1158" t="s">
        <v>35</v>
      </c>
      <c r="BS124" s="1116" t="s">
        <v>35</v>
      </c>
      <c r="BT124" s="1116" t="s">
        <v>35</v>
      </c>
      <c r="BU124" s="1116" t="s">
        <v>35</v>
      </c>
      <c r="BV124" s="1116" t="s">
        <v>35</v>
      </c>
      <c r="BW124" s="1116" t="s">
        <v>35</v>
      </c>
      <c r="BX124" s="1116" t="s">
        <v>35</v>
      </c>
      <c r="BY124" s="1177" t="s">
        <v>35</v>
      </c>
      <c r="BZ124" s="1177" t="s">
        <v>35</v>
      </c>
      <c r="CA124" s="1177" t="s">
        <v>35</v>
      </c>
      <c r="CB124" s="1177" t="s">
        <v>35</v>
      </c>
      <c r="CC124" s="1177" t="s">
        <v>35</v>
      </c>
      <c r="CD124" s="1177" t="s">
        <v>35</v>
      </c>
      <c r="CE124" s="1849"/>
      <c r="CF124" s="1849"/>
      <c r="CG124" s="1849"/>
      <c r="CH124" s="1849"/>
      <c r="CI124" s="1849"/>
      <c r="CJ124" s="1849"/>
      <c r="CK124" s="1849"/>
      <c r="CL124" s="1849"/>
      <c r="CM124" s="1849"/>
      <c r="CN124" s="1849"/>
      <c r="CO124" s="1849"/>
      <c r="CP124" s="1849"/>
      <c r="CQ124" s="1849"/>
      <c r="CR124" s="1849"/>
      <c r="CS124" s="1849"/>
      <c r="CT124" s="1849"/>
      <c r="CU124" s="1849"/>
      <c r="CV124" s="1849"/>
      <c r="CW124" s="1849"/>
      <c r="CX124" s="1849"/>
      <c r="CY124" s="1849"/>
      <c r="CZ124" s="1849"/>
    </row>
    <row r="125" s="135" customFormat="true" ht="15" customHeight="true" x14ac:dyDescent="0.2">
      <c r="A125" s="2136"/>
      <c r="B125" s="1003" t="s">
        <v>16</v>
      </c>
      <c r="C125" s="913">
        <f>C122*'DHS07'!C128/100</f>
        <v>0.65733369596707047</v>
      </c>
      <c r="D125" s="914">
        <f>D122*'DHS07'!D128/100</f>
        <v>0.85363399658831329</v>
      </c>
      <c r="E125" s="914">
        <f>E122*'DHS07'!E128/100</f>
        <v>6.9229431029390449</v>
      </c>
      <c r="F125" s="914">
        <f>F122*'DHS07'!F128/100</f>
        <v>17.448744690874275</v>
      </c>
      <c r="G125" s="915">
        <f>G122*'DHS07'!G128/100</f>
        <v>10.275564221265572</v>
      </c>
      <c r="H125" s="916">
        <f>H122*'DHS07'!H128/100</f>
        <v>20.469117665679764</v>
      </c>
      <c r="I125" s="914">
        <f>I122*'DHS07'!I128/100</f>
        <v>32.040275441622157</v>
      </c>
      <c r="J125" s="914">
        <f>J122*'DHS07'!J128/100</f>
        <v>23.244880497703381</v>
      </c>
      <c r="K125" s="914">
        <f>K122*'DHS07'!K128/100</f>
        <v>13.248780334980061</v>
      </c>
      <c r="L125" s="917">
        <f>L122*'DHS07'!L128/100</f>
        <v>5.3720097750523488</v>
      </c>
      <c r="M125" s="913">
        <f>M122*'DHS07'!M128/100</f>
        <v>0.26459897698554352</v>
      </c>
      <c r="N125" s="914">
        <f>N122*'DHS07'!N128/100</f>
        <v>0.56921787371411925</v>
      </c>
      <c r="O125" s="914">
        <f>O122*'DHS07'!O128/100</f>
        <v>0.7846295920770332</v>
      </c>
      <c r="P125" s="914">
        <f>P122*'DHS07'!P128/100</f>
        <v>2.3399737612006239</v>
      </c>
      <c r="Q125" s="915">
        <f>Q122*'DHS07'!Q128/100</f>
        <v>6.6165956710381906</v>
      </c>
      <c r="R125" s="916">
        <f>R122*'DHS07'!R128/100</f>
        <v>1.0512945453303126</v>
      </c>
      <c r="S125" s="914">
        <f>S122*'DHS07'!S128/100</f>
        <v>33.10976531493607</v>
      </c>
      <c r="T125" s="914">
        <f>T122*'DHS07'!T128/100</f>
        <v>4.4162716683519241</v>
      </c>
      <c r="U125" s="914">
        <f>U122*'DHS07'!U128/100</f>
        <v>16.745907504662174</v>
      </c>
      <c r="V125" s="914">
        <f>V122*'DHS07'!V128/100</f>
        <v>2.1602974527701013</v>
      </c>
      <c r="W125" s="914">
        <f>W122*'DHS07'!W128/100</f>
        <v>17.597791690387904</v>
      </c>
      <c r="X125" s="914">
        <f>X122*'DHS07'!X128/100</f>
        <v>6.6619817959158807</v>
      </c>
      <c r="Y125" s="914">
        <f>Y122*'DHS07'!Y128/100</f>
        <v>5.9557773554069479E-2</v>
      </c>
      <c r="Z125" s="914">
        <f>Z122*'DHS07'!Z128/100</f>
        <v>1.8677595792786372</v>
      </c>
      <c r="AA125" s="914">
        <f>AA122*'DHS07'!AA128/100</f>
        <v>1.3589231678536868</v>
      </c>
      <c r="AB125" s="914">
        <f>AB122*'DHS07'!AB128/100</f>
        <v>6.8989774418203762</v>
      </c>
      <c r="AC125" s="914">
        <f>AC122*'DHS07'!AC128/100</f>
        <v>5.2971844999357529</v>
      </c>
      <c r="AD125" s="917">
        <f>AD122*'DHS07'!AD128/100</f>
        <v>8.3059621847727936</v>
      </c>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635"/>
      <c r="BA125" s="2200"/>
      <c r="BB125" s="156" t="s">
        <v>16</v>
      </c>
      <c r="BC125" s="1096" t="s">
        <v>35</v>
      </c>
      <c r="BD125" s="1116" t="s">
        <v>35</v>
      </c>
      <c r="BE125" s="1116" t="s">
        <v>35</v>
      </c>
      <c r="BF125" s="1116" t="s">
        <v>35</v>
      </c>
      <c r="BG125" s="1137" t="s">
        <v>35</v>
      </c>
      <c r="BH125" s="1158" t="s">
        <v>35</v>
      </c>
      <c r="BI125" s="1116" t="s">
        <v>35</v>
      </c>
      <c r="BJ125" s="1116" t="s">
        <v>35</v>
      </c>
      <c r="BK125" s="1116" t="s">
        <v>35</v>
      </c>
      <c r="BL125" s="1137" t="s">
        <v>35</v>
      </c>
      <c r="BM125" s="1158" t="s">
        <v>35</v>
      </c>
      <c r="BN125" s="1116" t="s">
        <v>35</v>
      </c>
      <c r="BO125" s="1116" t="s">
        <v>35</v>
      </c>
      <c r="BP125" s="1116" t="s">
        <v>35</v>
      </c>
      <c r="BQ125" s="1137" t="s">
        <v>35</v>
      </c>
      <c r="BR125" s="1158" t="s">
        <v>35</v>
      </c>
      <c r="BS125" s="1116" t="s">
        <v>35</v>
      </c>
      <c r="BT125" s="1116" t="s">
        <v>35</v>
      </c>
      <c r="BU125" s="1116" t="s">
        <v>35</v>
      </c>
      <c r="BV125" s="1116" t="s">
        <v>35</v>
      </c>
      <c r="BW125" s="1116" t="s">
        <v>35</v>
      </c>
      <c r="BX125" s="1116" t="s">
        <v>35</v>
      </c>
      <c r="BY125" s="1177" t="s">
        <v>35</v>
      </c>
      <c r="BZ125" s="1177" t="s">
        <v>35</v>
      </c>
      <c r="CA125" s="1177" t="s">
        <v>35</v>
      </c>
      <c r="CB125" s="1177" t="s">
        <v>35</v>
      </c>
      <c r="CC125" s="1177" t="s">
        <v>35</v>
      </c>
      <c r="CD125" s="1177" t="s">
        <v>35</v>
      </c>
      <c r="CE125" s="1849"/>
      <c r="CF125" s="1849"/>
      <c r="CG125" s="1849"/>
      <c r="CH125" s="1849"/>
      <c r="CI125" s="1849"/>
      <c r="CJ125" s="1849"/>
      <c r="CK125" s="1849"/>
      <c r="CL125" s="1849"/>
      <c r="CM125" s="1849"/>
      <c r="CN125" s="1849"/>
      <c r="CO125" s="1849"/>
      <c r="CP125" s="1849"/>
      <c r="CQ125" s="1849"/>
      <c r="CR125" s="1849"/>
      <c r="CS125" s="1849"/>
      <c r="CT125" s="1849"/>
      <c r="CU125" s="1849"/>
      <c r="CV125" s="1849"/>
      <c r="CW125" s="1849"/>
      <c r="CX125" s="1849"/>
      <c r="CY125" s="1849"/>
      <c r="CZ125" s="1849"/>
    </row>
    <row r="126" s="135" customFormat="true" ht="15" customHeight="true" x14ac:dyDescent="0.2">
      <c r="A126" s="2136"/>
      <c r="B126" s="1003" t="s">
        <v>22</v>
      </c>
      <c r="C126" s="913">
        <f>100-(C124+C125+C127)</f>
        <v>3.0753459295987113</v>
      </c>
      <c r="D126" s="914">
        <f t="shared" ref="D126:AD126" si="4">100-(D124+D125+D127)</f>
        <v>6.4314226570273405</v>
      </c>
      <c r="E126" s="914">
        <f t="shared" si="4"/>
        <v>10.161409833560072</v>
      </c>
      <c r="F126" s="914">
        <f t="shared" si="4"/>
        <v>12.320130186312454</v>
      </c>
      <c r="G126" s="915">
        <f t="shared" si="4"/>
        <v>1.0650459946053132</v>
      </c>
      <c r="H126" s="916">
        <f t="shared" si="4"/>
        <v>22.169288399534935</v>
      </c>
      <c r="I126" s="914">
        <f t="shared" si="4"/>
        <v>10.481205707505012</v>
      </c>
      <c r="J126" s="914">
        <f t="shared" si="4"/>
        <v>1.2662353904843116</v>
      </c>
      <c r="K126" s="914">
        <f t="shared" si="4"/>
        <v>0.32030162297624543</v>
      </c>
      <c r="L126" s="917">
        <f t="shared" si="4"/>
        <v>0</v>
      </c>
      <c r="M126" s="913">
        <f t="shared" si="4"/>
        <v>1.643084656841495</v>
      </c>
      <c r="N126" s="914">
        <f t="shared" si="4"/>
        <v>3.0614558239196725</v>
      </c>
      <c r="O126" s="914">
        <f t="shared" si="4"/>
        <v>6.3967711171230945</v>
      </c>
      <c r="P126" s="914">
        <f t="shared" si="4"/>
        <v>8.4683544563287256</v>
      </c>
      <c r="Q126" s="915">
        <f t="shared" si="4"/>
        <v>12.454441384671071</v>
      </c>
      <c r="R126" s="916">
        <f t="shared" si="4"/>
        <v>0</v>
      </c>
      <c r="S126" s="914">
        <f t="shared" si="4"/>
        <v>0</v>
      </c>
      <c r="T126" s="914">
        <f t="shared" si="4"/>
        <v>13.966379007975846</v>
      </c>
      <c r="U126" s="914">
        <f t="shared" si="4"/>
        <v>9.796737716147419</v>
      </c>
      <c r="V126" s="914">
        <f t="shared" si="4"/>
        <v>10.94128116936416</v>
      </c>
      <c r="W126" s="914">
        <f t="shared" si="4"/>
        <v>7.8900880970844014</v>
      </c>
      <c r="X126" s="914">
        <f t="shared" si="4"/>
        <v>3.1575531404633352</v>
      </c>
      <c r="Y126" s="914">
        <f t="shared" si="4"/>
        <v>6.6214496555315066</v>
      </c>
      <c r="Z126" s="914">
        <f t="shared" si="4"/>
        <v>1.1178212842307573</v>
      </c>
      <c r="AA126" s="914">
        <f t="shared" si="4"/>
        <v>4.7663101147254281</v>
      </c>
      <c r="AB126" s="914">
        <f t="shared" si="4"/>
        <v>15.358671949948217</v>
      </c>
      <c r="AC126" s="914">
        <f t="shared" si="4"/>
        <v>4.3740252131780437</v>
      </c>
      <c r="AD126" s="917">
        <f t="shared" si="4"/>
        <v>1.8174589256511524</v>
      </c>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635"/>
      <c r="BA126" s="2200"/>
      <c r="BB126" s="156" t="s">
        <v>22</v>
      </c>
      <c r="BC126" s="1096" t="s">
        <v>35</v>
      </c>
      <c r="BD126" s="1116" t="s">
        <v>35</v>
      </c>
      <c r="BE126" s="1116" t="s">
        <v>35</v>
      </c>
      <c r="BF126" s="1116" t="s">
        <v>35</v>
      </c>
      <c r="BG126" s="1137" t="s">
        <v>35</v>
      </c>
      <c r="BH126" s="1158" t="s">
        <v>35</v>
      </c>
      <c r="BI126" s="1116" t="s">
        <v>35</v>
      </c>
      <c r="BJ126" s="1116" t="s">
        <v>35</v>
      </c>
      <c r="BK126" s="1116" t="s">
        <v>35</v>
      </c>
      <c r="BL126" s="1137" t="s">
        <v>35</v>
      </c>
      <c r="BM126" s="1158" t="s">
        <v>35</v>
      </c>
      <c r="BN126" s="1116" t="s">
        <v>35</v>
      </c>
      <c r="BO126" s="1116" t="s">
        <v>35</v>
      </c>
      <c r="BP126" s="1116" t="s">
        <v>35</v>
      </c>
      <c r="BQ126" s="1137" t="s">
        <v>35</v>
      </c>
      <c r="BR126" s="1158" t="s">
        <v>35</v>
      </c>
      <c r="BS126" s="1116" t="s">
        <v>35</v>
      </c>
      <c r="BT126" s="1116" t="s">
        <v>35</v>
      </c>
      <c r="BU126" s="1116" t="s">
        <v>35</v>
      </c>
      <c r="BV126" s="1116" t="s">
        <v>35</v>
      </c>
      <c r="BW126" s="1116" t="s">
        <v>35</v>
      </c>
      <c r="BX126" s="1116" t="s">
        <v>35</v>
      </c>
      <c r="BY126" s="1177" t="s">
        <v>35</v>
      </c>
      <c r="BZ126" s="1177" t="s">
        <v>35</v>
      </c>
      <c r="CA126" s="1177" t="s">
        <v>35</v>
      </c>
      <c r="CB126" s="1177" t="s">
        <v>35</v>
      </c>
      <c r="CC126" s="1177" t="s">
        <v>35</v>
      </c>
      <c r="CD126" s="1177" t="s">
        <v>35</v>
      </c>
      <c r="CE126" s="1849"/>
      <c r="CF126" s="1849"/>
      <c r="CG126" s="1849"/>
      <c r="CH126" s="1849"/>
      <c r="CI126" s="1849"/>
      <c r="CJ126" s="1849"/>
      <c r="CK126" s="1849"/>
      <c r="CL126" s="1849"/>
      <c r="CM126" s="1849"/>
      <c r="CN126" s="1849"/>
      <c r="CO126" s="1849"/>
      <c r="CP126" s="1849"/>
      <c r="CQ126" s="1849"/>
      <c r="CR126" s="1849"/>
      <c r="CS126" s="1849"/>
      <c r="CT126" s="1849"/>
      <c r="CU126" s="1849"/>
      <c r="CV126" s="1849"/>
      <c r="CW126" s="1849"/>
      <c r="CX126" s="1849"/>
      <c r="CY126" s="1849"/>
      <c r="CZ126" s="1849"/>
    </row>
    <row r="127" s="135" customFormat="true" ht="15" customHeight="true" x14ac:dyDescent="0.2">
      <c r="A127" s="2136"/>
      <c r="B127" s="1003" t="s">
        <v>19</v>
      </c>
      <c r="C127" s="908">
        <f>C158</f>
        <v>94.993017286415665</v>
      </c>
      <c r="D127" s="909">
        <f t="shared" ref="D127:AD127" si="5">D158</f>
        <v>88.525917754013193</v>
      </c>
      <c r="E127" s="909">
        <f t="shared" si="5"/>
        <v>71.170689194655537</v>
      </c>
      <c r="F127" s="909">
        <f t="shared" si="5"/>
        <v>28.033880225129433</v>
      </c>
      <c r="G127" s="910">
        <f t="shared" si="5"/>
        <v>0.40519903208085351</v>
      </c>
      <c r="H127" s="911">
        <f t="shared" si="5"/>
        <v>40.741638550334244</v>
      </c>
      <c r="I127" s="909">
        <f t="shared" si="5"/>
        <v>14.700234590236802</v>
      </c>
      <c r="J127" s="909">
        <f t="shared" si="5"/>
        <v>0.7752369001346372</v>
      </c>
      <c r="K127" s="909">
        <f t="shared" si="5"/>
        <v>0</v>
      </c>
      <c r="L127" s="912">
        <f t="shared" si="5"/>
        <v>0</v>
      </c>
      <c r="M127" s="908">
        <f t="shared" si="5"/>
        <v>97.488399576489826</v>
      </c>
      <c r="N127" s="909">
        <f t="shared" si="5"/>
        <v>94.161335852169074</v>
      </c>
      <c r="O127" s="909">
        <f t="shared" si="5"/>
        <v>87.493219284306974</v>
      </c>
      <c r="P127" s="909">
        <f t="shared" si="5"/>
        <v>78.952370382770383</v>
      </c>
      <c r="Q127" s="910">
        <f t="shared" si="5"/>
        <v>37.942636200611183</v>
      </c>
      <c r="R127" s="911">
        <f t="shared" si="5"/>
        <v>95.150500773818294</v>
      </c>
      <c r="S127" s="909">
        <f t="shared" si="5"/>
        <v>0.42769982965160036</v>
      </c>
      <c r="T127" s="909">
        <f t="shared" si="5"/>
        <v>23.595943510768048</v>
      </c>
      <c r="U127" s="909">
        <f t="shared" si="5"/>
        <v>8.6570295576937344</v>
      </c>
      <c r="V127" s="909">
        <f t="shared" si="5"/>
        <v>72.816074627246834</v>
      </c>
      <c r="W127" s="909">
        <f t="shared" si="5"/>
        <v>15.056993064019961</v>
      </c>
      <c r="X127" s="909">
        <f t="shared" si="5"/>
        <v>62.505852128406183</v>
      </c>
      <c r="Y127" s="909">
        <f t="shared" si="5"/>
        <v>92.699403629368476</v>
      </c>
      <c r="Z127" s="909">
        <f t="shared" si="5"/>
        <v>80.304291847018476</v>
      </c>
      <c r="AA127" s="909">
        <f t="shared" si="5"/>
        <v>84.093896805066692</v>
      </c>
      <c r="AB127" s="909">
        <f t="shared" si="5"/>
        <v>54.400045894809011</v>
      </c>
      <c r="AC127" s="909">
        <f t="shared" si="5"/>
        <v>63.173919071102667</v>
      </c>
      <c r="AD127" s="912">
        <f t="shared" si="5"/>
        <v>47.707676079897361</v>
      </c>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635"/>
      <c r="BA127" s="2200"/>
      <c r="BB127" s="156" t="s">
        <v>19</v>
      </c>
      <c r="BC127" s="1096" t="s">
        <v>35</v>
      </c>
      <c r="BD127" s="1116" t="s">
        <v>35</v>
      </c>
      <c r="BE127" s="1116" t="s">
        <v>35</v>
      </c>
      <c r="BF127" s="1116" t="s">
        <v>35</v>
      </c>
      <c r="BG127" s="1137" t="s">
        <v>35</v>
      </c>
      <c r="BH127" s="1158" t="s">
        <v>35</v>
      </c>
      <c r="BI127" s="1116" t="s">
        <v>35</v>
      </c>
      <c r="BJ127" s="1116" t="s">
        <v>35</v>
      </c>
      <c r="BK127" s="1116" t="s">
        <v>35</v>
      </c>
      <c r="BL127" s="1137" t="s">
        <v>35</v>
      </c>
      <c r="BM127" s="1158" t="s">
        <v>35</v>
      </c>
      <c r="BN127" s="1116" t="s">
        <v>35</v>
      </c>
      <c r="BO127" s="1116" t="s">
        <v>35</v>
      </c>
      <c r="BP127" s="1116" t="s">
        <v>35</v>
      </c>
      <c r="BQ127" s="1137" t="s">
        <v>35</v>
      </c>
      <c r="BR127" s="1158" t="s">
        <v>35</v>
      </c>
      <c r="BS127" s="1116" t="s">
        <v>35</v>
      </c>
      <c r="BT127" s="1116" t="s">
        <v>35</v>
      </c>
      <c r="BU127" s="1116" t="s">
        <v>35</v>
      </c>
      <c r="BV127" s="1116" t="s">
        <v>35</v>
      </c>
      <c r="BW127" s="1116" t="s">
        <v>35</v>
      </c>
      <c r="BX127" s="1116" t="s">
        <v>35</v>
      </c>
      <c r="BY127" s="1177" t="s">
        <v>35</v>
      </c>
      <c r="BZ127" s="1177" t="s">
        <v>35</v>
      </c>
      <c r="CA127" s="1177" t="s">
        <v>35</v>
      </c>
      <c r="CB127" s="1177" t="s">
        <v>35</v>
      </c>
      <c r="CC127" s="1177" t="s">
        <v>35</v>
      </c>
      <c r="CD127" s="1177" t="s">
        <v>35</v>
      </c>
      <c r="CE127" s="1849"/>
      <c r="CF127" s="1849"/>
      <c r="CG127" s="1849"/>
      <c r="CH127" s="1849"/>
      <c r="CI127" s="1849"/>
      <c r="CJ127" s="1849"/>
      <c r="CK127" s="1849"/>
      <c r="CL127" s="1849"/>
      <c r="CM127" s="1849"/>
      <c r="CN127" s="1849"/>
      <c r="CO127" s="1849"/>
      <c r="CP127" s="1849"/>
      <c r="CQ127" s="1849"/>
      <c r="CR127" s="1849"/>
      <c r="CS127" s="1849"/>
      <c r="CT127" s="1849"/>
      <c r="CU127" s="1849"/>
      <c r="CV127" s="1849"/>
      <c r="CW127" s="1849"/>
      <c r="CX127" s="1849"/>
      <c r="CY127" s="1849"/>
      <c r="CZ127" s="1849"/>
    </row>
    <row r="128" s="135" customFormat="true" ht="15" customHeight="true" x14ac:dyDescent="0.2">
      <c r="A128" s="2136" t="s">
        <v>175</v>
      </c>
      <c r="B128" s="1003" t="s">
        <v>49</v>
      </c>
      <c r="C128" s="1029" t="s">
        <v>35</v>
      </c>
      <c r="D128" s="1040" t="s">
        <v>35</v>
      </c>
      <c r="E128" s="1040" t="s">
        <v>35</v>
      </c>
      <c r="F128" s="1040" t="s">
        <v>35</v>
      </c>
      <c r="G128" s="1051" t="s">
        <v>35</v>
      </c>
      <c r="H128" s="1062" t="s">
        <v>35</v>
      </c>
      <c r="I128" s="1040" t="s">
        <v>35</v>
      </c>
      <c r="J128" s="1040" t="s">
        <v>35</v>
      </c>
      <c r="K128" s="1040" t="s">
        <v>35</v>
      </c>
      <c r="L128" s="1073" t="s">
        <v>35</v>
      </c>
      <c r="M128" s="1029" t="s">
        <v>35</v>
      </c>
      <c r="N128" s="1040" t="s">
        <v>35</v>
      </c>
      <c r="O128" s="1040" t="s">
        <v>35</v>
      </c>
      <c r="P128" s="1040" t="s">
        <v>35</v>
      </c>
      <c r="Q128" s="1051" t="s">
        <v>35</v>
      </c>
      <c r="R128" s="1062" t="s">
        <v>35</v>
      </c>
      <c r="S128" s="1040" t="s">
        <v>35</v>
      </c>
      <c r="T128" s="1040" t="s">
        <v>35</v>
      </c>
      <c r="U128" s="1040" t="s">
        <v>35</v>
      </c>
      <c r="V128" s="1040" t="s">
        <v>35</v>
      </c>
      <c r="W128" s="1040" t="s">
        <v>35</v>
      </c>
      <c r="X128" s="1040" t="s">
        <v>35</v>
      </c>
      <c r="Y128" s="1040" t="s">
        <v>35</v>
      </c>
      <c r="Z128" s="1040" t="s">
        <v>35</v>
      </c>
      <c r="AA128" s="1040" t="s">
        <v>35</v>
      </c>
      <c r="AB128" s="1040" t="s">
        <v>35</v>
      </c>
      <c r="AC128" s="1040" t="s">
        <v>35</v>
      </c>
      <c r="AD128" s="1073" t="s">
        <v>35</v>
      </c>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635"/>
      <c r="BA128" s="2200" t="s">
        <v>108</v>
      </c>
      <c r="BB128" s="156" t="s">
        <v>49</v>
      </c>
      <c r="BC128" s="1096" t="s">
        <v>35</v>
      </c>
      <c r="BD128" s="1116" t="s">
        <v>35</v>
      </c>
      <c r="BE128" s="1116" t="s">
        <v>35</v>
      </c>
      <c r="BF128" s="1116" t="s">
        <v>35</v>
      </c>
      <c r="BG128" s="1137" t="s">
        <v>35</v>
      </c>
      <c r="BH128" s="1158" t="s">
        <v>35</v>
      </c>
      <c r="BI128" s="1116" t="s">
        <v>35</v>
      </c>
      <c r="BJ128" s="1116" t="s">
        <v>35</v>
      </c>
      <c r="BK128" s="1116" t="s">
        <v>35</v>
      </c>
      <c r="BL128" s="1137" t="s">
        <v>35</v>
      </c>
      <c r="BM128" s="1158" t="s">
        <v>35</v>
      </c>
      <c r="BN128" s="1116" t="s">
        <v>35</v>
      </c>
      <c r="BO128" s="1116" t="s">
        <v>35</v>
      </c>
      <c r="BP128" s="1116" t="s">
        <v>35</v>
      </c>
      <c r="BQ128" s="1137" t="s">
        <v>35</v>
      </c>
      <c r="BR128" s="1158" t="s">
        <v>35</v>
      </c>
      <c r="BS128" s="1116" t="s">
        <v>35</v>
      </c>
      <c r="BT128" s="1116" t="s">
        <v>35</v>
      </c>
      <c r="BU128" s="1116" t="s">
        <v>35</v>
      </c>
      <c r="BV128" s="1116" t="s">
        <v>35</v>
      </c>
      <c r="BW128" s="1116" t="s">
        <v>35</v>
      </c>
      <c r="BX128" s="1116" t="s">
        <v>35</v>
      </c>
      <c r="BY128" s="1177" t="s">
        <v>35</v>
      </c>
      <c r="BZ128" s="1177" t="s">
        <v>35</v>
      </c>
      <c r="CA128" s="1177" t="s">
        <v>35</v>
      </c>
      <c r="CB128" s="1177" t="s">
        <v>35</v>
      </c>
      <c r="CC128" s="1177" t="s">
        <v>35</v>
      </c>
      <c r="CD128" s="1177" t="s">
        <v>35</v>
      </c>
      <c r="CE128" s="1849"/>
      <c r="CF128" s="1849"/>
      <c r="CG128" s="1849"/>
      <c r="CH128" s="1849"/>
      <c r="CI128" s="1849"/>
      <c r="CJ128" s="1849"/>
      <c r="CK128" s="1849"/>
      <c r="CL128" s="1849"/>
      <c r="CM128" s="1849"/>
      <c r="CN128" s="1849"/>
      <c r="CO128" s="1849"/>
      <c r="CP128" s="1849"/>
      <c r="CQ128" s="1849"/>
      <c r="CR128" s="1849"/>
      <c r="CS128" s="1849"/>
      <c r="CT128" s="1849"/>
      <c r="CU128" s="1849"/>
      <c r="CV128" s="1849"/>
      <c r="CW128" s="1849"/>
      <c r="CX128" s="1849"/>
      <c r="CY128" s="1849"/>
      <c r="CZ128" s="1849"/>
    </row>
    <row r="129" s="135" customFormat="true" ht="15" customHeight="true" x14ac:dyDescent="0.2">
      <c r="A129" s="2137"/>
      <c r="B129" s="1004" t="s">
        <v>48</v>
      </c>
      <c r="C129" s="1030" t="s">
        <v>35</v>
      </c>
      <c r="D129" s="1041" t="s">
        <v>35</v>
      </c>
      <c r="E129" s="1041" t="s">
        <v>35</v>
      </c>
      <c r="F129" s="1041" t="s">
        <v>35</v>
      </c>
      <c r="G129" s="1052" t="s">
        <v>35</v>
      </c>
      <c r="H129" s="1063" t="s">
        <v>35</v>
      </c>
      <c r="I129" s="1041" t="s">
        <v>35</v>
      </c>
      <c r="J129" s="1041" t="s">
        <v>35</v>
      </c>
      <c r="K129" s="1041" t="s">
        <v>35</v>
      </c>
      <c r="L129" s="1074" t="s">
        <v>35</v>
      </c>
      <c r="M129" s="1030" t="s">
        <v>35</v>
      </c>
      <c r="N129" s="1041" t="s">
        <v>35</v>
      </c>
      <c r="O129" s="1041" t="s">
        <v>35</v>
      </c>
      <c r="P129" s="1041" t="s">
        <v>35</v>
      </c>
      <c r="Q129" s="1052" t="s">
        <v>35</v>
      </c>
      <c r="R129" s="1063" t="s">
        <v>35</v>
      </c>
      <c r="S129" s="1041" t="s">
        <v>35</v>
      </c>
      <c r="T129" s="1041" t="s">
        <v>35</v>
      </c>
      <c r="U129" s="1041" t="s">
        <v>35</v>
      </c>
      <c r="V129" s="1041" t="s">
        <v>35</v>
      </c>
      <c r="W129" s="1041" t="s">
        <v>35</v>
      </c>
      <c r="X129" s="1041" t="s">
        <v>35</v>
      </c>
      <c r="Y129" s="1041" t="s">
        <v>35</v>
      </c>
      <c r="Z129" s="1041" t="s">
        <v>35</v>
      </c>
      <c r="AA129" s="1041" t="s">
        <v>35</v>
      </c>
      <c r="AB129" s="1041" t="s">
        <v>35</v>
      </c>
      <c r="AC129" s="1041" t="s">
        <v>35</v>
      </c>
      <c r="AD129" s="1074" t="s">
        <v>35</v>
      </c>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635"/>
      <c r="BA129" s="2201"/>
      <c r="BB129" s="157" t="s">
        <v>48</v>
      </c>
      <c r="BC129" s="1097" t="s">
        <v>35</v>
      </c>
      <c r="BD129" s="1117" t="s">
        <v>35</v>
      </c>
      <c r="BE129" s="1117" t="s">
        <v>35</v>
      </c>
      <c r="BF129" s="1117" t="s">
        <v>35</v>
      </c>
      <c r="BG129" s="1138" t="s">
        <v>35</v>
      </c>
      <c r="BH129" s="1159" t="s">
        <v>35</v>
      </c>
      <c r="BI129" s="1117" t="s">
        <v>35</v>
      </c>
      <c r="BJ129" s="1117" t="s">
        <v>35</v>
      </c>
      <c r="BK129" s="1117" t="s">
        <v>35</v>
      </c>
      <c r="BL129" s="1138" t="s">
        <v>35</v>
      </c>
      <c r="BM129" s="1159" t="s">
        <v>35</v>
      </c>
      <c r="BN129" s="1117" t="s">
        <v>35</v>
      </c>
      <c r="BO129" s="1117" t="s">
        <v>35</v>
      </c>
      <c r="BP129" s="1117" t="s">
        <v>35</v>
      </c>
      <c r="BQ129" s="1138" t="s">
        <v>35</v>
      </c>
      <c r="BR129" s="1159" t="s">
        <v>35</v>
      </c>
      <c r="BS129" s="1117" t="s">
        <v>35</v>
      </c>
      <c r="BT129" s="1117" t="s">
        <v>35</v>
      </c>
      <c r="BU129" s="1117" t="s">
        <v>35</v>
      </c>
      <c r="BV129" s="1117" t="s">
        <v>35</v>
      </c>
      <c r="BW129" s="1117" t="s">
        <v>35</v>
      </c>
      <c r="BX129" s="1117" t="s">
        <v>35</v>
      </c>
      <c r="BY129" s="1178" t="s">
        <v>35</v>
      </c>
      <c r="BZ129" s="1178" t="s">
        <v>35</v>
      </c>
      <c r="CA129" s="1178" t="s">
        <v>35</v>
      </c>
      <c r="CB129" s="1178" t="s">
        <v>35</v>
      </c>
      <c r="CC129" s="1178" t="s">
        <v>35</v>
      </c>
      <c r="CD129" s="1178" t="s">
        <v>35</v>
      </c>
      <c r="CE129" s="1850"/>
      <c r="CF129" s="1850"/>
      <c r="CG129" s="1850"/>
      <c r="CH129" s="1850"/>
      <c r="CI129" s="1850"/>
      <c r="CJ129" s="1850"/>
      <c r="CK129" s="1850"/>
      <c r="CL129" s="1850"/>
      <c r="CM129" s="1850"/>
      <c r="CN129" s="1850"/>
      <c r="CO129" s="1850"/>
      <c r="CP129" s="1850"/>
      <c r="CQ129" s="1850"/>
      <c r="CR129" s="1850"/>
      <c r="CS129" s="1850"/>
      <c r="CT129" s="1850"/>
      <c r="CU129" s="1850"/>
      <c r="CV129" s="1850"/>
      <c r="CW129" s="1850"/>
      <c r="CX129" s="1850"/>
      <c r="CY129" s="1850"/>
      <c r="CZ129" s="1850"/>
    </row>
    <row r="130" s="131" customFormat="true" ht="15" hidden="true" customHeight="true" x14ac:dyDescent="0.2">
      <c r="A130" s="2138"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258"/>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39"/>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40"/>
      <c r="B132" s="241" t="s">
        <v>46</v>
      </c>
      <c r="C132" s="264"/>
      <c r="D132" s="265"/>
      <c r="E132" s="265"/>
      <c r="F132" s="265"/>
      <c r="G132" s="266"/>
      <c r="H132" s="267"/>
      <c r="I132" s="265"/>
      <c r="J132" s="265"/>
      <c r="K132" s="265"/>
      <c r="L132" s="268"/>
      <c r="M132" s="264"/>
      <c r="N132" s="265"/>
      <c r="O132" s="265"/>
      <c r="P132" s="265"/>
      <c r="Q132" s="266"/>
      <c r="R132" s="1765"/>
      <c r="S132" s="1766"/>
      <c r="T132" s="1766"/>
      <c r="U132" s="1766"/>
      <c r="V132" s="1766"/>
      <c r="W132" s="1766"/>
      <c r="X132" s="1766"/>
      <c r="Y132" s="1766"/>
      <c r="Z132" s="1766"/>
      <c r="AA132" s="1766"/>
      <c r="AB132" s="1767"/>
      <c r="AC132" s="1767"/>
      <c r="AD132" s="1767"/>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103" t="s">
        <v>114</v>
      </c>
      <c r="D133" s="2104"/>
      <c r="E133" s="2104"/>
      <c r="F133" s="2104"/>
      <c r="G133" s="2105"/>
      <c r="H133" s="2106" t="s">
        <v>38</v>
      </c>
      <c r="I133" s="2107"/>
      <c r="J133" s="2107"/>
      <c r="K133" s="2107"/>
      <c r="L133" s="2108"/>
      <c r="M133" s="2109" t="s">
        <v>37</v>
      </c>
      <c r="N133" s="2107"/>
      <c r="O133" s="2107"/>
      <c r="P133" s="2107"/>
      <c r="Q133" s="2108"/>
      <c r="R133" s="1762" t="s">
        <v>137</v>
      </c>
      <c r="S133" s="1801"/>
      <c r="T133" s="1801"/>
      <c r="U133" s="1801"/>
      <c r="V133" s="1801"/>
      <c r="W133" s="1801"/>
      <c r="X133" s="1801"/>
      <c r="Y133" s="1801"/>
      <c r="Z133" s="1801"/>
      <c r="AA133" s="1801"/>
      <c r="AB133" s="1801"/>
      <c r="AC133" s="1801"/>
      <c r="AD133" s="180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635"/>
      <c r="BA133" s="217" t="s">
        <v>128</v>
      </c>
      <c r="BB133" s="116" t="s">
        <v>98</v>
      </c>
      <c r="BC133" s="2202" t="s">
        <v>114</v>
      </c>
      <c r="BD133" s="2203"/>
      <c r="BE133" s="2203"/>
      <c r="BF133" s="2203"/>
      <c r="BG133" s="2204"/>
      <c r="BH133" s="2205" t="s">
        <v>38</v>
      </c>
      <c r="BI133" s="2203"/>
      <c r="BJ133" s="2203"/>
      <c r="BK133" s="2203"/>
      <c r="BL133" s="2204"/>
      <c r="BM133" s="2205" t="s">
        <v>37</v>
      </c>
      <c r="BN133" s="2203"/>
      <c r="BO133" s="2203"/>
      <c r="BP133" s="2203"/>
      <c r="BQ133" s="2206"/>
      <c r="BR133" s="1781" t="s">
        <v>137</v>
      </c>
      <c r="BS133" s="1782"/>
      <c r="BT133" s="1782"/>
      <c r="BU133" s="1782"/>
      <c r="BV133" s="1782"/>
      <c r="BW133" s="1782"/>
      <c r="BX133" s="1782"/>
      <c r="BY133" s="1783"/>
      <c r="BZ133" s="313"/>
      <c r="CA133" s="313"/>
      <c r="CB133" s="313"/>
      <c r="CC133" s="313"/>
      <c r="CD133" s="313"/>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12.75" x14ac:dyDescent="0.2">
      <c r="A134" s="189" t="s">
        <v>69</v>
      </c>
      <c r="B134" s="246"/>
      <c r="C134" s="282" t="s">
        <v>0</v>
      </c>
      <c r="D134" s="283" t="s">
        <v>1</v>
      </c>
      <c r="E134" s="283" t="s">
        <v>2</v>
      </c>
      <c r="F134" s="283" t="s">
        <v>3</v>
      </c>
      <c r="G134" s="284" t="s">
        <v>4</v>
      </c>
      <c r="H134" s="754" t="s">
        <v>0</v>
      </c>
      <c r="I134" s="701" t="s">
        <v>1</v>
      </c>
      <c r="J134" s="701" t="s">
        <v>2</v>
      </c>
      <c r="K134" s="701" t="s">
        <v>3</v>
      </c>
      <c r="L134" s="702" t="s">
        <v>4</v>
      </c>
      <c r="M134" s="741" t="s">
        <v>0</v>
      </c>
      <c r="N134" s="701" t="s">
        <v>1</v>
      </c>
      <c r="O134" s="701" t="s">
        <v>2</v>
      </c>
      <c r="P134" s="701" t="s">
        <v>3</v>
      </c>
      <c r="Q134" s="772" t="s">
        <v>4</v>
      </c>
      <c r="R134" s="754" t="s">
        <v>146</v>
      </c>
      <c r="S134" s="701" t="s">
        <v>147</v>
      </c>
      <c r="T134" s="701" t="s">
        <v>148</v>
      </c>
      <c r="U134" s="701" t="s">
        <v>149</v>
      </c>
      <c r="V134" s="701" t="s">
        <v>150</v>
      </c>
      <c r="W134" s="701" t="s">
        <v>151</v>
      </c>
      <c r="X134" s="701" t="s">
        <v>152</v>
      </c>
      <c r="Y134" s="701" t="s">
        <v>153</v>
      </c>
      <c r="Z134" s="701" t="s">
        <v>154</v>
      </c>
      <c r="AA134" s="701" t="s">
        <v>155</v>
      </c>
      <c r="AB134" s="701" t="s">
        <v>156</v>
      </c>
      <c r="AC134" s="701" t="s">
        <v>157</v>
      </c>
      <c r="AD134" s="703" t="s">
        <v>158</v>
      </c>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635"/>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146</v>
      </c>
      <c r="BS134" s="174" t="s">
        <v>147</v>
      </c>
      <c r="BT134" s="174" t="s">
        <v>148</v>
      </c>
      <c r="BU134" s="174" t="s">
        <v>149</v>
      </c>
      <c r="BV134" s="174" t="s">
        <v>150</v>
      </c>
      <c r="BW134" s="174" t="s">
        <v>151</v>
      </c>
      <c r="BX134" s="174" t="s">
        <v>152</v>
      </c>
      <c r="BY134" s="175" t="s">
        <v>153</v>
      </c>
      <c r="BZ134" s="175" t="s">
        <v>154</v>
      </c>
      <c r="CA134" s="175" t="s">
        <v>155</v>
      </c>
      <c r="CB134" s="175" t="s">
        <v>156</v>
      </c>
      <c r="CC134" s="175" t="s">
        <v>157</v>
      </c>
      <c r="CD134" s="175" t="s">
        <v>158</v>
      </c>
      <c r="CE134" s="1851"/>
      <c r="CF134" s="1851"/>
      <c r="CG134" s="1851"/>
      <c r="CH134" s="1851"/>
      <c r="CI134" s="1851"/>
      <c r="CJ134" s="1851"/>
      <c r="CK134" s="1851"/>
      <c r="CL134" s="1851"/>
      <c r="CM134" s="1851"/>
      <c r="CN134" s="1851"/>
      <c r="CO134" s="1851"/>
      <c r="CP134" s="1851"/>
      <c r="CQ134" s="1851"/>
      <c r="CR134" s="1851"/>
      <c r="CS134" s="1851"/>
      <c r="CT134" s="1851"/>
      <c r="CU134" s="1851"/>
      <c r="CV134" s="1851"/>
      <c r="CW134" s="1851"/>
      <c r="CX134" s="1851"/>
      <c r="CY134" s="1851"/>
      <c r="CZ134" s="1851"/>
    </row>
    <row r="135" s="135" customFormat="true" ht="15" customHeight="true" x14ac:dyDescent="0.2">
      <c r="A135" s="2131" t="s">
        <v>45</v>
      </c>
      <c r="B135" s="1005" t="s">
        <v>44</v>
      </c>
      <c r="C135" s="1031" t="s">
        <v>35</v>
      </c>
      <c r="D135" s="1042" t="s">
        <v>35</v>
      </c>
      <c r="E135" s="1042" t="s">
        <v>35</v>
      </c>
      <c r="F135" s="1042" t="s">
        <v>35</v>
      </c>
      <c r="G135" s="1053" t="s">
        <v>35</v>
      </c>
      <c r="H135" s="1064" t="s">
        <v>35</v>
      </c>
      <c r="I135" s="1042" t="s">
        <v>35</v>
      </c>
      <c r="J135" s="1042" t="s">
        <v>35</v>
      </c>
      <c r="K135" s="1042" t="s">
        <v>35</v>
      </c>
      <c r="L135" s="1075" t="s">
        <v>35</v>
      </c>
      <c r="M135" s="1084" t="s">
        <v>35</v>
      </c>
      <c r="N135" s="1042" t="s">
        <v>35</v>
      </c>
      <c r="O135" s="1042" t="s">
        <v>35</v>
      </c>
      <c r="P135" s="1042" t="s">
        <v>35</v>
      </c>
      <c r="Q135" s="1053" t="s">
        <v>35</v>
      </c>
      <c r="R135" s="1064" t="s">
        <v>35</v>
      </c>
      <c r="S135" s="1042" t="s">
        <v>35</v>
      </c>
      <c r="T135" s="1042" t="s">
        <v>35</v>
      </c>
      <c r="U135" s="1042" t="s">
        <v>35</v>
      </c>
      <c r="V135" s="1042" t="s">
        <v>35</v>
      </c>
      <c r="W135" s="1042" t="s">
        <v>35</v>
      </c>
      <c r="X135" s="1042" t="s">
        <v>35</v>
      </c>
      <c r="Y135" s="1042" t="s">
        <v>35</v>
      </c>
      <c r="Z135" s="1042" t="s">
        <v>35</v>
      </c>
      <c r="AA135" s="1042" t="s">
        <v>35</v>
      </c>
      <c r="AB135" s="1042" t="s">
        <v>35</v>
      </c>
      <c r="AC135" s="1042" t="s">
        <v>35</v>
      </c>
      <c r="AD135" s="1817" t="s">
        <v>35</v>
      </c>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635"/>
      <c r="BA135" s="2207" t="s">
        <v>45</v>
      </c>
      <c r="BB135" s="158" t="s">
        <v>44</v>
      </c>
      <c r="BC135" s="1098" t="s">
        <v>35</v>
      </c>
      <c r="BD135" s="1118" t="s">
        <v>35</v>
      </c>
      <c r="BE135" s="1118" t="s">
        <v>35</v>
      </c>
      <c r="BF135" s="1118" t="s">
        <v>35</v>
      </c>
      <c r="BG135" s="1139" t="s">
        <v>35</v>
      </c>
      <c r="BH135" s="1160" t="s">
        <v>35</v>
      </c>
      <c r="BI135" s="1118" t="s">
        <v>35</v>
      </c>
      <c r="BJ135" s="1118" t="s">
        <v>35</v>
      </c>
      <c r="BK135" s="1118" t="s">
        <v>35</v>
      </c>
      <c r="BL135" s="1139" t="s">
        <v>35</v>
      </c>
      <c r="BM135" s="1160" t="s">
        <v>35</v>
      </c>
      <c r="BN135" s="1118" t="s">
        <v>35</v>
      </c>
      <c r="BO135" s="1118" t="s">
        <v>35</v>
      </c>
      <c r="BP135" s="1118" t="s">
        <v>35</v>
      </c>
      <c r="BQ135" s="1139" t="s">
        <v>35</v>
      </c>
      <c r="BR135" s="1160" t="s">
        <v>35</v>
      </c>
      <c r="BS135" s="1118" t="s">
        <v>35</v>
      </c>
      <c r="BT135" s="1118" t="s">
        <v>35</v>
      </c>
      <c r="BU135" s="1118" t="s">
        <v>35</v>
      </c>
      <c r="BV135" s="1118" t="s">
        <v>35</v>
      </c>
      <c r="BW135" s="1118" t="s">
        <v>35</v>
      </c>
      <c r="BX135" s="1118" t="s">
        <v>35</v>
      </c>
      <c r="BY135" s="1179" t="s">
        <v>35</v>
      </c>
      <c r="BZ135" s="1179" t="s">
        <v>35</v>
      </c>
      <c r="CA135" s="1179" t="s">
        <v>35</v>
      </c>
      <c r="CB135" s="1179" t="s">
        <v>35</v>
      </c>
      <c r="CC135" s="1179" t="s">
        <v>35</v>
      </c>
      <c r="CD135" s="1179" t="s">
        <v>35</v>
      </c>
      <c r="CE135" s="1852"/>
      <c r="CF135" s="1852"/>
      <c r="CG135" s="1852"/>
      <c r="CH135" s="1852"/>
      <c r="CI135" s="1852"/>
      <c r="CJ135" s="1852"/>
      <c r="CK135" s="1852"/>
      <c r="CL135" s="1852"/>
      <c r="CM135" s="1852"/>
      <c r="CN135" s="1852"/>
      <c r="CO135" s="1852"/>
      <c r="CP135" s="1852"/>
      <c r="CQ135" s="1852"/>
      <c r="CR135" s="1852"/>
      <c r="CS135" s="1852"/>
      <c r="CT135" s="1852"/>
      <c r="CU135" s="1852"/>
      <c r="CV135" s="1852"/>
      <c r="CW135" s="1852"/>
      <c r="CX135" s="1852"/>
      <c r="CY135" s="1852"/>
      <c r="CZ135" s="1852"/>
    </row>
    <row r="136" s="135" customFormat="true" ht="15" customHeight="true" x14ac:dyDescent="0.2">
      <c r="A136" s="2099"/>
      <c r="B136" s="1006" t="s">
        <v>43</v>
      </c>
      <c r="C136" s="1032" t="s">
        <v>35</v>
      </c>
      <c r="D136" s="1043" t="s">
        <v>35</v>
      </c>
      <c r="E136" s="1043" t="s">
        <v>35</v>
      </c>
      <c r="F136" s="1043" t="s">
        <v>35</v>
      </c>
      <c r="G136" s="1054" t="s">
        <v>35</v>
      </c>
      <c r="H136" s="1065" t="s">
        <v>35</v>
      </c>
      <c r="I136" s="1043" t="s">
        <v>35</v>
      </c>
      <c r="J136" s="1043" t="s">
        <v>35</v>
      </c>
      <c r="K136" s="1043" t="s">
        <v>35</v>
      </c>
      <c r="L136" s="1076" t="s">
        <v>35</v>
      </c>
      <c r="M136" s="1085" t="s">
        <v>35</v>
      </c>
      <c r="N136" s="1043" t="s">
        <v>35</v>
      </c>
      <c r="O136" s="1043" t="s">
        <v>35</v>
      </c>
      <c r="P136" s="1043" t="s">
        <v>35</v>
      </c>
      <c r="Q136" s="1054" t="s">
        <v>35</v>
      </c>
      <c r="R136" s="1065" t="s">
        <v>35</v>
      </c>
      <c r="S136" s="1043" t="s">
        <v>35</v>
      </c>
      <c r="T136" s="1043" t="s">
        <v>35</v>
      </c>
      <c r="U136" s="1043" t="s">
        <v>35</v>
      </c>
      <c r="V136" s="1043" t="s">
        <v>35</v>
      </c>
      <c r="W136" s="1043" t="s">
        <v>35</v>
      </c>
      <c r="X136" s="1043" t="s">
        <v>35</v>
      </c>
      <c r="Y136" s="1043" t="s">
        <v>35</v>
      </c>
      <c r="Z136" s="1043" t="s">
        <v>35</v>
      </c>
      <c r="AA136" s="1043" t="s">
        <v>35</v>
      </c>
      <c r="AB136" s="1043" t="s">
        <v>35</v>
      </c>
      <c r="AC136" s="1043" t="s">
        <v>35</v>
      </c>
      <c r="AD136" s="1818" t="s">
        <v>35</v>
      </c>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635"/>
      <c r="BA136" s="2168"/>
      <c r="BB136" s="159" t="s">
        <v>43</v>
      </c>
      <c r="BC136" s="1099" t="s">
        <v>35</v>
      </c>
      <c r="BD136" s="1119" t="s">
        <v>35</v>
      </c>
      <c r="BE136" s="1119" t="s">
        <v>35</v>
      </c>
      <c r="BF136" s="1119" t="s">
        <v>35</v>
      </c>
      <c r="BG136" s="1140" t="s">
        <v>35</v>
      </c>
      <c r="BH136" s="1161" t="s">
        <v>35</v>
      </c>
      <c r="BI136" s="1119" t="s">
        <v>35</v>
      </c>
      <c r="BJ136" s="1119" t="s">
        <v>35</v>
      </c>
      <c r="BK136" s="1119" t="s">
        <v>35</v>
      </c>
      <c r="BL136" s="1140" t="s">
        <v>35</v>
      </c>
      <c r="BM136" s="1161" t="s">
        <v>35</v>
      </c>
      <c r="BN136" s="1119" t="s">
        <v>35</v>
      </c>
      <c r="BO136" s="1119" t="s">
        <v>35</v>
      </c>
      <c r="BP136" s="1119" t="s">
        <v>35</v>
      </c>
      <c r="BQ136" s="1140" t="s">
        <v>35</v>
      </c>
      <c r="BR136" s="1161" t="s">
        <v>35</v>
      </c>
      <c r="BS136" s="1119" t="s">
        <v>35</v>
      </c>
      <c r="BT136" s="1119" t="s">
        <v>35</v>
      </c>
      <c r="BU136" s="1119" t="s">
        <v>35</v>
      </c>
      <c r="BV136" s="1119" t="s">
        <v>35</v>
      </c>
      <c r="BW136" s="1119" t="s">
        <v>35</v>
      </c>
      <c r="BX136" s="1119" t="s">
        <v>35</v>
      </c>
      <c r="BY136" s="1180" t="s">
        <v>35</v>
      </c>
      <c r="BZ136" s="1180" t="s">
        <v>35</v>
      </c>
      <c r="CA136" s="1180" t="s">
        <v>35</v>
      </c>
      <c r="CB136" s="1180" t="s">
        <v>35</v>
      </c>
      <c r="CC136" s="1180" t="s">
        <v>35</v>
      </c>
      <c r="CD136" s="1180" t="s">
        <v>35</v>
      </c>
      <c r="CE136" s="1853"/>
      <c r="CF136" s="1853"/>
      <c r="CG136" s="1853"/>
      <c r="CH136" s="1853"/>
      <c r="CI136" s="1853"/>
      <c r="CJ136" s="1853"/>
      <c r="CK136" s="1853"/>
      <c r="CL136" s="1853"/>
      <c r="CM136" s="1853"/>
      <c r="CN136" s="1853"/>
      <c r="CO136" s="1853"/>
      <c r="CP136" s="1853"/>
      <c r="CQ136" s="1853"/>
      <c r="CR136" s="1853"/>
      <c r="CS136" s="1853"/>
      <c r="CT136" s="1853"/>
      <c r="CU136" s="1853"/>
      <c r="CV136" s="1853"/>
      <c r="CW136" s="1853"/>
      <c r="CX136" s="1853"/>
      <c r="CY136" s="1853"/>
      <c r="CZ136" s="1853"/>
    </row>
    <row r="137" s="135" customFormat="true" ht="15" customHeight="true" x14ac:dyDescent="0.2">
      <c r="A137" s="2099"/>
      <c r="B137" s="1006" t="s">
        <v>42</v>
      </c>
      <c r="C137" s="1032" t="s">
        <v>35</v>
      </c>
      <c r="D137" s="1043" t="s">
        <v>35</v>
      </c>
      <c r="E137" s="1043" t="s">
        <v>35</v>
      </c>
      <c r="F137" s="1043" t="s">
        <v>35</v>
      </c>
      <c r="G137" s="1054" t="s">
        <v>35</v>
      </c>
      <c r="H137" s="1065" t="s">
        <v>35</v>
      </c>
      <c r="I137" s="1043" t="s">
        <v>35</v>
      </c>
      <c r="J137" s="1043" t="s">
        <v>35</v>
      </c>
      <c r="K137" s="1043" t="s">
        <v>35</v>
      </c>
      <c r="L137" s="1076" t="s">
        <v>35</v>
      </c>
      <c r="M137" s="1085" t="s">
        <v>35</v>
      </c>
      <c r="N137" s="1043" t="s">
        <v>35</v>
      </c>
      <c r="O137" s="1043" t="s">
        <v>35</v>
      </c>
      <c r="P137" s="1043" t="s">
        <v>35</v>
      </c>
      <c r="Q137" s="1054" t="s">
        <v>35</v>
      </c>
      <c r="R137" s="1065" t="s">
        <v>35</v>
      </c>
      <c r="S137" s="1043" t="s">
        <v>35</v>
      </c>
      <c r="T137" s="1043" t="s">
        <v>35</v>
      </c>
      <c r="U137" s="1043" t="s">
        <v>35</v>
      </c>
      <c r="V137" s="1043" t="s">
        <v>35</v>
      </c>
      <c r="W137" s="1043" t="s">
        <v>35</v>
      </c>
      <c r="X137" s="1043" t="s">
        <v>35</v>
      </c>
      <c r="Y137" s="1043" t="s">
        <v>35</v>
      </c>
      <c r="Z137" s="1043" t="s">
        <v>35</v>
      </c>
      <c r="AA137" s="1043" t="s">
        <v>35</v>
      </c>
      <c r="AB137" s="1043" t="s">
        <v>35</v>
      </c>
      <c r="AC137" s="1043" t="s">
        <v>35</v>
      </c>
      <c r="AD137" s="1818" t="s">
        <v>35</v>
      </c>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635"/>
      <c r="BA137" s="2168"/>
      <c r="BB137" s="159" t="s">
        <v>42</v>
      </c>
      <c r="BC137" s="1099" t="s">
        <v>35</v>
      </c>
      <c r="BD137" s="1119" t="s">
        <v>35</v>
      </c>
      <c r="BE137" s="1119" t="s">
        <v>35</v>
      </c>
      <c r="BF137" s="1119" t="s">
        <v>35</v>
      </c>
      <c r="BG137" s="1140" t="s">
        <v>35</v>
      </c>
      <c r="BH137" s="1161" t="s">
        <v>35</v>
      </c>
      <c r="BI137" s="1119" t="s">
        <v>35</v>
      </c>
      <c r="BJ137" s="1119" t="s">
        <v>35</v>
      </c>
      <c r="BK137" s="1119" t="s">
        <v>35</v>
      </c>
      <c r="BL137" s="1140" t="s">
        <v>35</v>
      </c>
      <c r="BM137" s="1161" t="s">
        <v>35</v>
      </c>
      <c r="BN137" s="1119" t="s">
        <v>35</v>
      </c>
      <c r="BO137" s="1119" t="s">
        <v>35</v>
      </c>
      <c r="BP137" s="1119" t="s">
        <v>35</v>
      </c>
      <c r="BQ137" s="1140" t="s">
        <v>35</v>
      </c>
      <c r="BR137" s="1161" t="s">
        <v>35</v>
      </c>
      <c r="BS137" s="1119" t="s">
        <v>35</v>
      </c>
      <c r="BT137" s="1119" t="s">
        <v>35</v>
      </c>
      <c r="BU137" s="1119" t="s">
        <v>35</v>
      </c>
      <c r="BV137" s="1119" t="s">
        <v>35</v>
      </c>
      <c r="BW137" s="1119" t="s">
        <v>35</v>
      </c>
      <c r="BX137" s="1119" t="s">
        <v>35</v>
      </c>
      <c r="BY137" s="1180" t="s">
        <v>35</v>
      </c>
      <c r="BZ137" s="1180" t="s">
        <v>35</v>
      </c>
      <c r="CA137" s="1180" t="s">
        <v>35</v>
      </c>
      <c r="CB137" s="1180" t="s">
        <v>35</v>
      </c>
      <c r="CC137" s="1180" t="s">
        <v>35</v>
      </c>
      <c r="CD137" s="1180" t="s">
        <v>35</v>
      </c>
      <c r="CE137" s="1853"/>
      <c r="CF137" s="1853"/>
      <c r="CG137" s="1853"/>
      <c r="CH137" s="1853"/>
      <c r="CI137" s="1853"/>
      <c r="CJ137" s="1853"/>
      <c r="CK137" s="1853"/>
      <c r="CL137" s="1853"/>
      <c r="CM137" s="1853"/>
      <c r="CN137" s="1853"/>
      <c r="CO137" s="1853"/>
      <c r="CP137" s="1853"/>
      <c r="CQ137" s="1853"/>
      <c r="CR137" s="1853"/>
      <c r="CS137" s="1853"/>
      <c r="CT137" s="1853"/>
      <c r="CU137" s="1853"/>
      <c r="CV137" s="1853"/>
      <c r="CW137" s="1853"/>
      <c r="CX137" s="1853"/>
      <c r="CY137" s="1853"/>
      <c r="CZ137" s="1853"/>
    </row>
    <row r="138" s="135" customFormat="true" ht="15" customHeight="true" x14ac:dyDescent="0.2">
      <c r="A138" s="2099"/>
      <c r="B138" s="1006" t="s">
        <v>41</v>
      </c>
      <c r="C138" s="1032" t="s">
        <v>35</v>
      </c>
      <c r="D138" s="1043" t="s">
        <v>35</v>
      </c>
      <c r="E138" s="1043" t="s">
        <v>35</v>
      </c>
      <c r="F138" s="1043" t="s">
        <v>35</v>
      </c>
      <c r="G138" s="1054" t="s">
        <v>35</v>
      </c>
      <c r="H138" s="1065" t="s">
        <v>35</v>
      </c>
      <c r="I138" s="1043" t="s">
        <v>35</v>
      </c>
      <c r="J138" s="1043" t="s">
        <v>35</v>
      </c>
      <c r="K138" s="1043" t="s">
        <v>35</v>
      </c>
      <c r="L138" s="1076" t="s">
        <v>35</v>
      </c>
      <c r="M138" s="1085" t="s">
        <v>35</v>
      </c>
      <c r="N138" s="1043" t="s">
        <v>35</v>
      </c>
      <c r="O138" s="1043" t="s">
        <v>35</v>
      </c>
      <c r="P138" s="1043" t="s">
        <v>35</v>
      </c>
      <c r="Q138" s="1054" t="s">
        <v>35</v>
      </c>
      <c r="R138" s="1065" t="s">
        <v>35</v>
      </c>
      <c r="S138" s="1043" t="s">
        <v>35</v>
      </c>
      <c r="T138" s="1043" t="s">
        <v>35</v>
      </c>
      <c r="U138" s="1043" t="s">
        <v>35</v>
      </c>
      <c r="V138" s="1043" t="s">
        <v>35</v>
      </c>
      <c r="W138" s="1043" t="s">
        <v>35</v>
      </c>
      <c r="X138" s="1043" t="s">
        <v>35</v>
      </c>
      <c r="Y138" s="1043" t="s">
        <v>35</v>
      </c>
      <c r="Z138" s="1043" t="s">
        <v>35</v>
      </c>
      <c r="AA138" s="1043" t="s">
        <v>35</v>
      </c>
      <c r="AB138" s="1043" t="s">
        <v>35</v>
      </c>
      <c r="AC138" s="1043" t="s">
        <v>35</v>
      </c>
      <c r="AD138" s="1818" t="s">
        <v>35</v>
      </c>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635"/>
      <c r="BA138" s="2168"/>
      <c r="BB138" s="159" t="s">
        <v>41</v>
      </c>
      <c r="BC138" s="1099" t="s">
        <v>35</v>
      </c>
      <c r="BD138" s="1119" t="s">
        <v>35</v>
      </c>
      <c r="BE138" s="1119" t="s">
        <v>35</v>
      </c>
      <c r="BF138" s="1119" t="s">
        <v>35</v>
      </c>
      <c r="BG138" s="1140" t="s">
        <v>35</v>
      </c>
      <c r="BH138" s="1161" t="s">
        <v>35</v>
      </c>
      <c r="BI138" s="1119" t="s">
        <v>35</v>
      </c>
      <c r="BJ138" s="1119" t="s">
        <v>35</v>
      </c>
      <c r="BK138" s="1119" t="s">
        <v>35</v>
      </c>
      <c r="BL138" s="1140" t="s">
        <v>35</v>
      </c>
      <c r="BM138" s="1161" t="s">
        <v>35</v>
      </c>
      <c r="BN138" s="1119" t="s">
        <v>35</v>
      </c>
      <c r="BO138" s="1119" t="s">
        <v>35</v>
      </c>
      <c r="BP138" s="1119" t="s">
        <v>35</v>
      </c>
      <c r="BQ138" s="1140" t="s">
        <v>35</v>
      </c>
      <c r="BR138" s="1161" t="s">
        <v>35</v>
      </c>
      <c r="BS138" s="1119" t="s">
        <v>35</v>
      </c>
      <c r="BT138" s="1119" t="s">
        <v>35</v>
      </c>
      <c r="BU138" s="1119" t="s">
        <v>35</v>
      </c>
      <c r="BV138" s="1119" t="s">
        <v>35</v>
      </c>
      <c r="BW138" s="1119" t="s">
        <v>35</v>
      </c>
      <c r="BX138" s="1119" t="s">
        <v>35</v>
      </c>
      <c r="BY138" s="1180" t="s">
        <v>35</v>
      </c>
      <c r="BZ138" s="1180" t="s">
        <v>35</v>
      </c>
      <c r="CA138" s="1180" t="s">
        <v>35</v>
      </c>
      <c r="CB138" s="1180" t="s">
        <v>35</v>
      </c>
      <c r="CC138" s="1180" t="s">
        <v>35</v>
      </c>
      <c r="CD138" s="1180" t="s">
        <v>35</v>
      </c>
      <c r="CE138" s="1853"/>
      <c r="CF138" s="1853"/>
      <c r="CG138" s="1853"/>
      <c r="CH138" s="1853"/>
      <c r="CI138" s="1853"/>
      <c r="CJ138" s="1853"/>
      <c r="CK138" s="1853"/>
      <c r="CL138" s="1853"/>
      <c r="CM138" s="1853"/>
      <c r="CN138" s="1853"/>
      <c r="CO138" s="1853"/>
      <c r="CP138" s="1853"/>
      <c r="CQ138" s="1853"/>
      <c r="CR138" s="1853"/>
      <c r="CS138" s="1853"/>
      <c r="CT138" s="1853"/>
      <c r="CU138" s="1853"/>
      <c r="CV138" s="1853"/>
      <c r="CW138" s="1853"/>
      <c r="CX138" s="1853"/>
      <c r="CY138" s="1853"/>
      <c r="CZ138" s="1853"/>
    </row>
    <row r="139" s="135" customFormat="true" ht="15" customHeight="true" x14ac:dyDescent="0.2">
      <c r="A139" s="2099"/>
      <c r="B139" s="1006" t="s">
        <v>19</v>
      </c>
      <c r="C139" s="918">
        <v>94.83118658101678</v>
      </c>
      <c r="D139" s="919">
        <v>87.947606844697034</v>
      </c>
      <c r="E139" s="919">
        <v>70.595290104415241</v>
      </c>
      <c r="F139" s="919">
        <v>27.810698080476527</v>
      </c>
      <c r="G139" s="920">
        <v>0.40383829512724734</v>
      </c>
      <c r="H139" s="921">
        <v>40.621218289197195</v>
      </c>
      <c r="I139" s="919">
        <v>14.670182430070689</v>
      </c>
      <c r="J139" s="919">
        <v>0.76864508938725695</v>
      </c>
      <c r="K139" s="919">
        <v>0</v>
      </c>
      <c r="L139" s="922">
        <v>0</v>
      </c>
      <c r="M139" s="923">
        <v>97.406441569886198</v>
      </c>
      <c r="N139" s="919">
        <v>93.936978742621363</v>
      </c>
      <c r="O139" s="919">
        <v>86.710295608194855</v>
      </c>
      <c r="P139" s="919">
        <v>78.065059177784761</v>
      </c>
      <c r="Q139" s="920">
        <v>37.551155859723181</v>
      </c>
      <c r="R139" s="921">
        <v>94.474782927685837</v>
      </c>
      <c r="S139" s="919">
        <v>0.42650248188847578</v>
      </c>
      <c r="T139" s="919">
        <v>23.595943510768048</v>
      </c>
      <c r="U139" s="919">
        <v>8.6490692066763124</v>
      </c>
      <c r="V139" s="919">
        <v>72.708903823642487</v>
      </c>
      <c r="W139" s="919">
        <v>15.024314531019339</v>
      </c>
      <c r="X139" s="919">
        <v>62.372525052763727</v>
      </c>
      <c r="Y139" s="919">
        <v>92.466966642091649</v>
      </c>
      <c r="Z139" s="919">
        <v>80.304291847018476</v>
      </c>
      <c r="AA139" s="919">
        <v>82.579050625776389</v>
      </c>
      <c r="AB139" s="919">
        <v>53.760514217712327</v>
      </c>
      <c r="AC139" s="919">
        <v>62.701596954793729</v>
      </c>
      <c r="AD139" s="1819">
        <v>47.6770842670146</v>
      </c>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635"/>
      <c r="BA139" s="2168"/>
      <c r="BB139" s="159" t="s">
        <v>19</v>
      </c>
      <c r="BC139" s="1099" t="s">
        <v>35</v>
      </c>
      <c r="BD139" s="1119" t="s">
        <v>35</v>
      </c>
      <c r="BE139" s="1119" t="s">
        <v>35</v>
      </c>
      <c r="BF139" s="1119" t="s">
        <v>35</v>
      </c>
      <c r="BG139" s="1140" t="s">
        <v>35</v>
      </c>
      <c r="BH139" s="1161" t="s">
        <v>35</v>
      </c>
      <c r="BI139" s="1119" t="s">
        <v>35</v>
      </c>
      <c r="BJ139" s="1119" t="s">
        <v>35</v>
      </c>
      <c r="BK139" s="1119" t="s">
        <v>35</v>
      </c>
      <c r="BL139" s="1140" t="s">
        <v>35</v>
      </c>
      <c r="BM139" s="1161" t="s">
        <v>35</v>
      </c>
      <c r="BN139" s="1119" t="s">
        <v>35</v>
      </c>
      <c r="BO139" s="1119" t="s">
        <v>35</v>
      </c>
      <c r="BP139" s="1119" t="s">
        <v>35</v>
      </c>
      <c r="BQ139" s="1140" t="s">
        <v>35</v>
      </c>
      <c r="BR139" s="1161" t="s">
        <v>35</v>
      </c>
      <c r="BS139" s="1119" t="s">
        <v>35</v>
      </c>
      <c r="BT139" s="1119" t="s">
        <v>35</v>
      </c>
      <c r="BU139" s="1119" t="s">
        <v>35</v>
      </c>
      <c r="BV139" s="1119" t="s">
        <v>35</v>
      </c>
      <c r="BW139" s="1119" t="s">
        <v>35</v>
      </c>
      <c r="BX139" s="1119" t="s">
        <v>35</v>
      </c>
      <c r="BY139" s="1180" t="s">
        <v>35</v>
      </c>
      <c r="BZ139" s="1180" t="s">
        <v>35</v>
      </c>
      <c r="CA139" s="1180" t="s">
        <v>35</v>
      </c>
      <c r="CB139" s="1180" t="s">
        <v>35</v>
      </c>
      <c r="CC139" s="1180" t="s">
        <v>35</v>
      </c>
      <c r="CD139" s="1180" t="s">
        <v>35</v>
      </c>
      <c r="CE139" s="1853"/>
      <c r="CF139" s="1853"/>
      <c r="CG139" s="1853"/>
      <c r="CH139" s="1853"/>
      <c r="CI139" s="1853"/>
      <c r="CJ139" s="1853"/>
      <c r="CK139" s="1853"/>
      <c r="CL139" s="1853"/>
      <c r="CM139" s="1853"/>
      <c r="CN139" s="1853"/>
      <c r="CO139" s="1853"/>
      <c r="CP139" s="1853"/>
      <c r="CQ139" s="1853"/>
      <c r="CR139" s="1853"/>
      <c r="CS139" s="1853"/>
      <c r="CT139" s="1853"/>
      <c r="CU139" s="1853"/>
      <c r="CV139" s="1853"/>
      <c r="CW139" s="1853"/>
      <c r="CX139" s="1853"/>
      <c r="CY139" s="1853"/>
      <c r="CZ139" s="1853"/>
    </row>
    <row r="140" s="130" customFormat="true" ht="15" customHeight="true" x14ac:dyDescent="0.2">
      <c r="A140" s="2110" t="s">
        <v>106</v>
      </c>
      <c r="B140" s="252" t="s">
        <v>64</v>
      </c>
      <c r="C140" s="1033" t="s">
        <v>35</v>
      </c>
      <c r="D140" s="1044" t="s">
        <v>35</v>
      </c>
      <c r="E140" s="1044" t="s">
        <v>35</v>
      </c>
      <c r="F140" s="1044" t="s">
        <v>35</v>
      </c>
      <c r="G140" s="1055" t="s">
        <v>35</v>
      </c>
      <c r="H140" s="1066" t="s">
        <v>35</v>
      </c>
      <c r="I140" s="1044" t="s">
        <v>35</v>
      </c>
      <c r="J140" s="1044" t="s">
        <v>35</v>
      </c>
      <c r="K140" s="1044" t="s">
        <v>35</v>
      </c>
      <c r="L140" s="1077" t="s">
        <v>35</v>
      </c>
      <c r="M140" s="1086" t="s">
        <v>35</v>
      </c>
      <c r="N140" s="1044" t="s">
        <v>35</v>
      </c>
      <c r="O140" s="1044" t="s">
        <v>35</v>
      </c>
      <c r="P140" s="1044" t="s">
        <v>35</v>
      </c>
      <c r="Q140" s="1055" t="s">
        <v>35</v>
      </c>
      <c r="R140" s="1066" t="s">
        <v>35</v>
      </c>
      <c r="S140" s="1044" t="s">
        <v>35</v>
      </c>
      <c r="T140" s="1044" t="s">
        <v>35</v>
      </c>
      <c r="U140" s="1044" t="s">
        <v>35</v>
      </c>
      <c r="V140" s="1044" t="s">
        <v>35</v>
      </c>
      <c r="W140" s="1044" t="s">
        <v>35</v>
      </c>
      <c r="X140" s="1044" t="s">
        <v>35</v>
      </c>
      <c r="Y140" s="1088" t="s">
        <v>35</v>
      </c>
      <c r="Z140" s="1088" t="s">
        <v>35</v>
      </c>
      <c r="AA140" s="1088" t="s">
        <v>35</v>
      </c>
      <c r="AB140" s="1088" t="s">
        <v>35</v>
      </c>
      <c r="AC140" s="1088" t="s">
        <v>35</v>
      </c>
      <c r="AD140" s="1820" t="s">
        <v>35</v>
      </c>
      <c r="AE140" s="1833"/>
      <c r="AF140" s="1833"/>
      <c r="AG140" s="1833"/>
      <c r="AH140" s="1833"/>
      <c r="AI140" s="1833"/>
      <c r="AJ140" s="1833"/>
      <c r="AK140" s="1833"/>
      <c r="AL140" s="1833"/>
      <c r="AM140" s="1833"/>
      <c r="AN140" s="1833"/>
      <c r="AO140" s="1833"/>
      <c r="AP140" s="1833"/>
      <c r="AQ140" s="1833"/>
      <c r="AR140" s="1833"/>
      <c r="AS140" s="1833"/>
      <c r="AT140" s="1833"/>
      <c r="AU140" s="1833"/>
      <c r="AV140" s="1833"/>
      <c r="AW140" s="1833"/>
      <c r="AX140" s="1833"/>
      <c r="AY140" s="1833"/>
      <c r="AZ140" s="215"/>
      <c r="BA140" s="2168" t="s">
        <v>106</v>
      </c>
      <c r="BB140" s="159" t="s">
        <v>64</v>
      </c>
      <c r="BC140" s="1099" t="s">
        <v>35</v>
      </c>
      <c r="BD140" s="1119" t="s">
        <v>35</v>
      </c>
      <c r="BE140" s="1119" t="s">
        <v>35</v>
      </c>
      <c r="BF140" s="1119" t="s">
        <v>35</v>
      </c>
      <c r="BG140" s="1140" t="s">
        <v>35</v>
      </c>
      <c r="BH140" s="1161" t="s">
        <v>35</v>
      </c>
      <c r="BI140" s="1119" t="s">
        <v>35</v>
      </c>
      <c r="BJ140" s="1119" t="s">
        <v>35</v>
      </c>
      <c r="BK140" s="1119" t="s">
        <v>35</v>
      </c>
      <c r="BL140" s="1140" t="s">
        <v>35</v>
      </c>
      <c r="BM140" s="1161" t="s">
        <v>35</v>
      </c>
      <c r="BN140" s="1119" t="s">
        <v>35</v>
      </c>
      <c r="BO140" s="1119" t="s">
        <v>35</v>
      </c>
      <c r="BP140" s="1119" t="s">
        <v>35</v>
      </c>
      <c r="BQ140" s="1140" t="s">
        <v>35</v>
      </c>
      <c r="BR140" s="1161" t="s">
        <v>35</v>
      </c>
      <c r="BS140" s="1119" t="s">
        <v>35</v>
      </c>
      <c r="BT140" s="1119" t="s">
        <v>35</v>
      </c>
      <c r="BU140" s="1119" t="s">
        <v>35</v>
      </c>
      <c r="BV140" s="1119" t="s">
        <v>35</v>
      </c>
      <c r="BW140" s="1119" t="s">
        <v>35</v>
      </c>
      <c r="BX140" s="1119" t="s">
        <v>35</v>
      </c>
      <c r="BY140" s="1180" t="s">
        <v>35</v>
      </c>
      <c r="BZ140" s="1180" t="s">
        <v>35</v>
      </c>
      <c r="CA140" s="1180" t="s">
        <v>35</v>
      </c>
      <c r="CB140" s="1180" t="s">
        <v>35</v>
      </c>
      <c r="CC140" s="1180" t="s">
        <v>35</v>
      </c>
      <c r="CD140" s="1180" t="s">
        <v>35</v>
      </c>
      <c r="CE140" s="1853"/>
      <c r="CF140" s="1853"/>
      <c r="CG140" s="1853"/>
      <c r="CH140" s="1853"/>
      <c r="CI140" s="1853"/>
      <c r="CJ140" s="1853"/>
      <c r="CK140" s="1853"/>
      <c r="CL140" s="1853"/>
      <c r="CM140" s="1853"/>
      <c r="CN140" s="1853"/>
      <c r="CO140" s="1853"/>
      <c r="CP140" s="1853"/>
      <c r="CQ140" s="1853"/>
      <c r="CR140" s="1853"/>
      <c r="CS140" s="1853"/>
      <c r="CT140" s="1853"/>
      <c r="CU140" s="1853"/>
      <c r="CV140" s="1853"/>
      <c r="CW140" s="1853"/>
      <c r="CX140" s="1853"/>
      <c r="CY140" s="1853"/>
      <c r="CZ140" s="1853"/>
    </row>
    <row r="141" s="130" customFormat="true" ht="15" customHeight="true" x14ac:dyDescent="0.2">
      <c r="A141" s="2110"/>
      <c r="B141" s="252" t="s">
        <v>65</v>
      </c>
      <c r="C141" s="1033" t="s">
        <v>35</v>
      </c>
      <c r="D141" s="1044" t="s">
        <v>35</v>
      </c>
      <c r="E141" s="1044" t="s">
        <v>35</v>
      </c>
      <c r="F141" s="1044" t="s">
        <v>35</v>
      </c>
      <c r="G141" s="1055" t="s">
        <v>35</v>
      </c>
      <c r="H141" s="1066" t="s">
        <v>35</v>
      </c>
      <c r="I141" s="1044" t="s">
        <v>35</v>
      </c>
      <c r="J141" s="1044" t="s">
        <v>35</v>
      </c>
      <c r="K141" s="1044" t="s">
        <v>35</v>
      </c>
      <c r="L141" s="1077" t="s">
        <v>35</v>
      </c>
      <c r="M141" s="1086" t="s">
        <v>35</v>
      </c>
      <c r="N141" s="1044" t="s">
        <v>35</v>
      </c>
      <c r="O141" s="1044" t="s">
        <v>35</v>
      </c>
      <c r="P141" s="1044" t="s">
        <v>35</v>
      </c>
      <c r="Q141" s="1055" t="s">
        <v>35</v>
      </c>
      <c r="R141" s="1066" t="s">
        <v>35</v>
      </c>
      <c r="S141" s="1044" t="s">
        <v>35</v>
      </c>
      <c r="T141" s="1044" t="s">
        <v>35</v>
      </c>
      <c r="U141" s="1044" t="s">
        <v>35</v>
      </c>
      <c r="V141" s="1044" t="s">
        <v>35</v>
      </c>
      <c r="W141" s="1044" t="s">
        <v>35</v>
      </c>
      <c r="X141" s="1044" t="s">
        <v>35</v>
      </c>
      <c r="Y141" s="1088" t="s">
        <v>35</v>
      </c>
      <c r="Z141" s="1088" t="s">
        <v>35</v>
      </c>
      <c r="AA141" s="1088" t="s">
        <v>35</v>
      </c>
      <c r="AB141" s="1088" t="s">
        <v>35</v>
      </c>
      <c r="AC141" s="1088" t="s">
        <v>35</v>
      </c>
      <c r="AD141" s="1820" t="s">
        <v>35</v>
      </c>
      <c r="AE141" s="1833"/>
      <c r="AF141" s="1833"/>
      <c r="AG141" s="1833"/>
      <c r="AH141" s="1833"/>
      <c r="AI141" s="1833"/>
      <c r="AJ141" s="1833"/>
      <c r="AK141" s="1833"/>
      <c r="AL141" s="1833"/>
      <c r="AM141" s="1833"/>
      <c r="AN141" s="1833"/>
      <c r="AO141" s="1833"/>
      <c r="AP141" s="1833"/>
      <c r="AQ141" s="1833"/>
      <c r="AR141" s="1833"/>
      <c r="AS141" s="1833"/>
      <c r="AT141" s="1833"/>
      <c r="AU141" s="1833"/>
      <c r="AV141" s="1833"/>
      <c r="AW141" s="1833"/>
      <c r="AX141" s="1833"/>
      <c r="AY141" s="1833"/>
      <c r="AZ141" s="215"/>
      <c r="BA141" s="2168"/>
      <c r="BB141" s="159" t="s">
        <v>65</v>
      </c>
      <c r="BC141" s="1099" t="s">
        <v>35</v>
      </c>
      <c r="BD141" s="1119" t="s">
        <v>35</v>
      </c>
      <c r="BE141" s="1119" t="s">
        <v>35</v>
      </c>
      <c r="BF141" s="1119" t="s">
        <v>35</v>
      </c>
      <c r="BG141" s="1140" t="s">
        <v>35</v>
      </c>
      <c r="BH141" s="1161" t="s">
        <v>35</v>
      </c>
      <c r="BI141" s="1119" t="s">
        <v>35</v>
      </c>
      <c r="BJ141" s="1119" t="s">
        <v>35</v>
      </c>
      <c r="BK141" s="1119" t="s">
        <v>35</v>
      </c>
      <c r="BL141" s="1140" t="s">
        <v>35</v>
      </c>
      <c r="BM141" s="1161" t="s">
        <v>35</v>
      </c>
      <c r="BN141" s="1119" t="s">
        <v>35</v>
      </c>
      <c r="BO141" s="1119" t="s">
        <v>35</v>
      </c>
      <c r="BP141" s="1119" t="s">
        <v>35</v>
      </c>
      <c r="BQ141" s="1140" t="s">
        <v>35</v>
      </c>
      <c r="BR141" s="1161" t="s">
        <v>35</v>
      </c>
      <c r="BS141" s="1119" t="s">
        <v>35</v>
      </c>
      <c r="BT141" s="1119" t="s">
        <v>35</v>
      </c>
      <c r="BU141" s="1119" t="s">
        <v>35</v>
      </c>
      <c r="BV141" s="1119" t="s">
        <v>35</v>
      </c>
      <c r="BW141" s="1119" t="s">
        <v>35</v>
      </c>
      <c r="BX141" s="1119" t="s">
        <v>35</v>
      </c>
      <c r="BY141" s="1180" t="s">
        <v>35</v>
      </c>
      <c r="BZ141" s="1180" t="s">
        <v>35</v>
      </c>
      <c r="CA141" s="1180" t="s">
        <v>35</v>
      </c>
      <c r="CB141" s="1180" t="s">
        <v>35</v>
      </c>
      <c r="CC141" s="1180" t="s">
        <v>35</v>
      </c>
      <c r="CD141" s="1180" t="s">
        <v>35</v>
      </c>
      <c r="CE141" s="1853"/>
      <c r="CF141" s="1853"/>
      <c r="CG141" s="1853"/>
      <c r="CH141" s="1853"/>
      <c r="CI141" s="1853"/>
      <c r="CJ141" s="1853"/>
      <c r="CK141" s="1853"/>
      <c r="CL141" s="1853"/>
      <c r="CM141" s="1853"/>
      <c r="CN141" s="1853"/>
      <c r="CO141" s="1853"/>
      <c r="CP141" s="1853"/>
      <c r="CQ141" s="1853"/>
      <c r="CR141" s="1853"/>
      <c r="CS141" s="1853"/>
      <c r="CT141" s="1853"/>
      <c r="CU141" s="1853"/>
      <c r="CV141" s="1853"/>
      <c r="CW141" s="1853"/>
      <c r="CX141" s="1853"/>
      <c r="CY141" s="1853"/>
      <c r="CZ141" s="1853"/>
    </row>
    <row r="142" s="130" customFormat="true" ht="15" customHeight="true" x14ac:dyDescent="0.2">
      <c r="A142" s="2110"/>
      <c r="B142" s="252" t="s">
        <v>66</v>
      </c>
      <c r="C142" s="1033" t="s">
        <v>35</v>
      </c>
      <c r="D142" s="1044" t="s">
        <v>35</v>
      </c>
      <c r="E142" s="1044" t="s">
        <v>35</v>
      </c>
      <c r="F142" s="1044" t="s">
        <v>35</v>
      </c>
      <c r="G142" s="1055" t="s">
        <v>35</v>
      </c>
      <c r="H142" s="1066" t="s">
        <v>35</v>
      </c>
      <c r="I142" s="1044" t="s">
        <v>35</v>
      </c>
      <c r="J142" s="1044" t="s">
        <v>35</v>
      </c>
      <c r="K142" s="1044" t="s">
        <v>35</v>
      </c>
      <c r="L142" s="1077" t="s">
        <v>35</v>
      </c>
      <c r="M142" s="1086" t="s">
        <v>35</v>
      </c>
      <c r="N142" s="1044" t="s">
        <v>35</v>
      </c>
      <c r="O142" s="1044" t="s">
        <v>35</v>
      </c>
      <c r="P142" s="1044" t="s">
        <v>35</v>
      </c>
      <c r="Q142" s="1055" t="s">
        <v>35</v>
      </c>
      <c r="R142" s="1066" t="s">
        <v>35</v>
      </c>
      <c r="S142" s="1044" t="s">
        <v>35</v>
      </c>
      <c r="T142" s="1044" t="s">
        <v>35</v>
      </c>
      <c r="U142" s="1044" t="s">
        <v>35</v>
      </c>
      <c r="V142" s="1044" t="s">
        <v>35</v>
      </c>
      <c r="W142" s="1044" t="s">
        <v>35</v>
      </c>
      <c r="X142" s="1044" t="s">
        <v>35</v>
      </c>
      <c r="Y142" s="1088" t="s">
        <v>35</v>
      </c>
      <c r="Z142" s="1088" t="s">
        <v>35</v>
      </c>
      <c r="AA142" s="1088" t="s">
        <v>35</v>
      </c>
      <c r="AB142" s="1088" t="s">
        <v>35</v>
      </c>
      <c r="AC142" s="1088" t="s">
        <v>35</v>
      </c>
      <c r="AD142" s="1820" t="s">
        <v>35</v>
      </c>
      <c r="AE142" s="1833"/>
      <c r="AF142" s="1833"/>
      <c r="AG142" s="1833"/>
      <c r="AH142" s="1833"/>
      <c r="AI142" s="1833"/>
      <c r="AJ142" s="1833"/>
      <c r="AK142" s="1833"/>
      <c r="AL142" s="1833"/>
      <c r="AM142" s="1833"/>
      <c r="AN142" s="1833"/>
      <c r="AO142" s="1833"/>
      <c r="AP142" s="1833"/>
      <c r="AQ142" s="1833"/>
      <c r="AR142" s="1833"/>
      <c r="AS142" s="1833"/>
      <c r="AT142" s="1833"/>
      <c r="AU142" s="1833"/>
      <c r="AV142" s="1833"/>
      <c r="AW142" s="1833"/>
      <c r="AX142" s="1833"/>
      <c r="AY142" s="1833"/>
      <c r="AZ142" s="215"/>
      <c r="BA142" s="2168"/>
      <c r="BB142" s="159" t="s">
        <v>66</v>
      </c>
      <c r="BC142" s="1099" t="s">
        <v>35</v>
      </c>
      <c r="BD142" s="1119" t="s">
        <v>35</v>
      </c>
      <c r="BE142" s="1119" t="s">
        <v>35</v>
      </c>
      <c r="BF142" s="1119" t="s">
        <v>35</v>
      </c>
      <c r="BG142" s="1140" t="s">
        <v>35</v>
      </c>
      <c r="BH142" s="1161" t="s">
        <v>35</v>
      </c>
      <c r="BI142" s="1119" t="s">
        <v>35</v>
      </c>
      <c r="BJ142" s="1119" t="s">
        <v>35</v>
      </c>
      <c r="BK142" s="1119" t="s">
        <v>35</v>
      </c>
      <c r="BL142" s="1140" t="s">
        <v>35</v>
      </c>
      <c r="BM142" s="1161" t="s">
        <v>35</v>
      </c>
      <c r="BN142" s="1119" t="s">
        <v>35</v>
      </c>
      <c r="BO142" s="1119" t="s">
        <v>35</v>
      </c>
      <c r="BP142" s="1119" t="s">
        <v>35</v>
      </c>
      <c r="BQ142" s="1140" t="s">
        <v>35</v>
      </c>
      <c r="BR142" s="1161" t="s">
        <v>35</v>
      </c>
      <c r="BS142" s="1119" t="s">
        <v>35</v>
      </c>
      <c r="BT142" s="1119" t="s">
        <v>35</v>
      </c>
      <c r="BU142" s="1119" t="s">
        <v>35</v>
      </c>
      <c r="BV142" s="1119" t="s">
        <v>35</v>
      </c>
      <c r="BW142" s="1119" t="s">
        <v>35</v>
      </c>
      <c r="BX142" s="1119" t="s">
        <v>35</v>
      </c>
      <c r="BY142" s="1180" t="s">
        <v>35</v>
      </c>
      <c r="BZ142" s="1180" t="s">
        <v>35</v>
      </c>
      <c r="CA142" s="1180" t="s">
        <v>35</v>
      </c>
      <c r="CB142" s="1180" t="s">
        <v>35</v>
      </c>
      <c r="CC142" s="1180" t="s">
        <v>35</v>
      </c>
      <c r="CD142" s="1180" t="s">
        <v>35</v>
      </c>
      <c r="CE142" s="1853"/>
      <c r="CF142" s="1853"/>
      <c r="CG142" s="1853"/>
      <c r="CH142" s="1853"/>
      <c r="CI142" s="1853"/>
      <c r="CJ142" s="1853"/>
      <c r="CK142" s="1853"/>
      <c r="CL142" s="1853"/>
      <c r="CM142" s="1853"/>
      <c r="CN142" s="1853"/>
      <c r="CO142" s="1853"/>
      <c r="CP142" s="1853"/>
      <c r="CQ142" s="1853"/>
      <c r="CR142" s="1853"/>
      <c r="CS142" s="1853"/>
      <c r="CT142" s="1853"/>
      <c r="CU142" s="1853"/>
      <c r="CV142" s="1853"/>
      <c r="CW142" s="1853"/>
      <c r="CX142" s="1853"/>
      <c r="CY142" s="1853"/>
      <c r="CZ142" s="1853"/>
    </row>
    <row r="143" s="130" customFormat="true" ht="15" customHeight="true" x14ac:dyDescent="0.2">
      <c r="A143" s="2110"/>
      <c r="B143" s="252" t="s">
        <v>67</v>
      </c>
      <c r="C143" s="1033" t="s">
        <v>35</v>
      </c>
      <c r="D143" s="1044" t="s">
        <v>35</v>
      </c>
      <c r="E143" s="1044" t="s">
        <v>35</v>
      </c>
      <c r="F143" s="1044" t="s">
        <v>35</v>
      </c>
      <c r="G143" s="1055" t="s">
        <v>35</v>
      </c>
      <c r="H143" s="1066" t="s">
        <v>35</v>
      </c>
      <c r="I143" s="1044" t="s">
        <v>35</v>
      </c>
      <c r="J143" s="1044" t="s">
        <v>35</v>
      </c>
      <c r="K143" s="1044" t="s">
        <v>35</v>
      </c>
      <c r="L143" s="1077" t="s">
        <v>35</v>
      </c>
      <c r="M143" s="1086" t="s">
        <v>35</v>
      </c>
      <c r="N143" s="1044" t="s">
        <v>35</v>
      </c>
      <c r="O143" s="1044" t="s">
        <v>35</v>
      </c>
      <c r="P143" s="1044" t="s">
        <v>35</v>
      </c>
      <c r="Q143" s="1055" t="s">
        <v>35</v>
      </c>
      <c r="R143" s="1066" t="s">
        <v>35</v>
      </c>
      <c r="S143" s="1044" t="s">
        <v>35</v>
      </c>
      <c r="T143" s="1044" t="s">
        <v>35</v>
      </c>
      <c r="U143" s="1044" t="s">
        <v>35</v>
      </c>
      <c r="V143" s="1044" t="s">
        <v>35</v>
      </c>
      <c r="W143" s="1044" t="s">
        <v>35</v>
      </c>
      <c r="X143" s="1044" t="s">
        <v>35</v>
      </c>
      <c r="Y143" s="1088" t="s">
        <v>35</v>
      </c>
      <c r="Z143" s="1088" t="s">
        <v>35</v>
      </c>
      <c r="AA143" s="1088" t="s">
        <v>35</v>
      </c>
      <c r="AB143" s="1088" t="s">
        <v>35</v>
      </c>
      <c r="AC143" s="1088" t="s">
        <v>35</v>
      </c>
      <c r="AD143" s="1820" t="s">
        <v>35</v>
      </c>
      <c r="AE143" s="1833"/>
      <c r="AF143" s="1833"/>
      <c r="AG143" s="1833"/>
      <c r="AH143" s="1833"/>
      <c r="AI143" s="1833"/>
      <c r="AJ143" s="1833"/>
      <c r="AK143" s="1833"/>
      <c r="AL143" s="1833"/>
      <c r="AM143" s="1833"/>
      <c r="AN143" s="1833"/>
      <c r="AO143" s="1833"/>
      <c r="AP143" s="1833"/>
      <c r="AQ143" s="1833"/>
      <c r="AR143" s="1833"/>
      <c r="AS143" s="1833"/>
      <c r="AT143" s="1833"/>
      <c r="AU143" s="1833"/>
      <c r="AV143" s="1833"/>
      <c r="AW143" s="1833"/>
      <c r="AX143" s="1833"/>
      <c r="AY143" s="1833"/>
      <c r="AZ143" s="215"/>
      <c r="BA143" s="2168"/>
      <c r="BB143" s="159" t="s">
        <v>67</v>
      </c>
      <c r="BC143" s="1099" t="s">
        <v>35</v>
      </c>
      <c r="BD143" s="1119" t="s">
        <v>35</v>
      </c>
      <c r="BE143" s="1119" t="s">
        <v>35</v>
      </c>
      <c r="BF143" s="1119" t="s">
        <v>35</v>
      </c>
      <c r="BG143" s="1140" t="s">
        <v>35</v>
      </c>
      <c r="BH143" s="1161" t="s">
        <v>35</v>
      </c>
      <c r="BI143" s="1119" t="s">
        <v>35</v>
      </c>
      <c r="BJ143" s="1119" t="s">
        <v>35</v>
      </c>
      <c r="BK143" s="1119" t="s">
        <v>35</v>
      </c>
      <c r="BL143" s="1140" t="s">
        <v>35</v>
      </c>
      <c r="BM143" s="1161" t="s">
        <v>35</v>
      </c>
      <c r="BN143" s="1119" t="s">
        <v>35</v>
      </c>
      <c r="BO143" s="1119" t="s">
        <v>35</v>
      </c>
      <c r="BP143" s="1119" t="s">
        <v>35</v>
      </c>
      <c r="BQ143" s="1140" t="s">
        <v>35</v>
      </c>
      <c r="BR143" s="1161" t="s">
        <v>35</v>
      </c>
      <c r="BS143" s="1119" t="s">
        <v>35</v>
      </c>
      <c r="BT143" s="1119" t="s">
        <v>35</v>
      </c>
      <c r="BU143" s="1119" t="s">
        <v>35</v>
      </c>
      <c r="BV143" s="1119" t="s">
        <v>35</v>
      </c>
      <c r="BW143" s="1119" t="s">
        <v>35</v>
      </c>
      <c r="BX143" s="1119" t="s">
        <v>35</v>
      </c>
      <c r="BY143" s="1180" t="s">
        <v>35</v>
      </c>
      <c r="BZ143" s="1180" t="s">
        <v>35</v>
      </c>
      <c r="CA143" s="1180" t="s">
        <v>35</v>
      </c>
      <c r="CB143" s="1180" t="s">
        <v>35</v>
      </c>
      <c r="CC143" s="1180" t="s">
        <v>35</v>
      </c>
      <c r="CD143" s="1180" t="s">
        <v>35</v>
      </c>
      <c r="CE143" s="1853"/>
      <c r="CF143" s="1853"/>
      <c r="CG143" s="1853"/>
      <c r="CH143" s="1853"/>
      <c r="CI143" s="1853"/>
      <c r="CJ143" s="1853"/>
      <c r="CK143" s="1853"/>
      <c r="CL143" s="1853"/>
      <c r="CM143" s="1853"/>
      <c r="CN143" s="1853"/>
      <c r="CO143" s="1853"/>
      <c r="CP143" s="1853"/>
      <c r="CQ143" s="1853"/>
      <c r="CR143" s="1853"/>
      <c r="CS143" s="1853"/>
      <c r="CT143" s="1853"/>
      <c r="CU143" s="1853"/>
      <c r="CV143" s="1853"/>
      <c r="CW143" s="1853"/>
      <c r="CX143" s="1853"/>
      <c r="CY143" s="1853"/>
      <c r="CZ143" s="1853"/>
    </row>
    <row r="144" s="130" customFormat="true" ht="15" customHeight="true" x14ac:dyDescent="0.2">
      <c r="A144" s="2110" t="s">
        <v>107</v>
      </c>
      <c r="B144" s="252" t="s">
        <v>64</v>
      </c>
      <c r="C144" s="1033" t="s">
        <v>35</v>
      </c>
      <c r="D144" s="1044" t="s">
        <v>35</v>
      </c>
      <c r="E144" s="1044" t="s">
        <v>35</v>
      </c>
      <c r="F144" s="1044" t="s">
        <v>35</v>
      </c>
      <c r="G144" s="1055" t="s">
        <v>35</v>
      </c>
      <c r="H144" s="1066" t="s">
        <v>35</v>
      </c>
      <c r="I144" s="1044" t="s">
        <v>35</v>
      </c>
      <c r="J144" s="1044" t="s">
        <v>35</v>
      </c>
      <c r="K144" s="1044" t="s">
        <v>35</v>
      </c>
      <c r="L144" s="1077" t="s">
        <v>35</v>
      </c>
      <c r="M144" s="1086" t="s">
        <v>35</v>
      </c>
      <c r="N144" s="1044" t="s">
        <v>35</v>
      </c>
      <c r="O144" s="1044" t="s">
        <v>35</v>
      </c>
      <c r="P144" s="1044" t="s">
        <v>35</v>
      </c>
      <c r="Q144" s="1055" t="s">
        <v>35</v>
      </c>
      <c r="R144" s="1066" t="s">
        <v>35</v>
      </c>
      <c r="S144" s="1044" t="s">
        <v>35</v>
      </c>
      <c r="T144" s="1044" t="s">
        <v>35</v>
      </c>
      <c r="U144" s="1044" t="s">
        <v>35</v>
      </c>
      <c r="V144" s="1044" t="s">
        <v>35</v>
      </c>
      <c r="W144" s="1044" t="s">
        <v>35</v>
      </c>
      <c r="X144" s="1044" t="s">
        <v>35</v>
      </c>
      <c r="Y144" s="1088" t="s">
        <v>35</v>
      </c>
      <c r="Z144" s="1088" t="s">
        <v>35</v>
      </c>
      <c r="AA144" s="1088" t="s">
        <v>35</v>
      </c>
      <c r="AB144" s="1088" t="s">
        <v>35</v>
      </c>
      <c r="AC144" s="1088" t="s">
        <v>35</v>
      </c>
      <c r="AD144" s="1820" t="s">
        <v>35</v>
      </c>
      <c r="AE144" s="1833"/>
      <c r="AF144" s="1833"/>
      <c r="AG144" s="1833"/>
      <c r="AH144" s="1833"/>
      <c r="AI144" s="1833"/>
      <c r="AJ144" s="1833"/>
      <c r="AK144" s="1833"/>
      <c r="AL144" s="1833"/>
      <c r="AM144" s="1833"/>
      <c r="AN144" s="1833"/>
      <c r="AO144" s="1833"/>
      <c r="AP144" s="1833"/>
      <c r="AQ144" s="1833"/>
      <c r="AR144" s="1833"/>
      <c r="AS144" s="1833"/>
      <c r="AT144" s="1833"/>
      <c r="AU144" s="1833"/>
      <c r="AV144" s="1833"/>
      <c r="AW144" s="1833"/>
      <c r="AX144" s="1833"/>
      <c r="AY144" s="1833"/>
      <c r="AZ144" s="215"/>
      <c r="BA144" s="2168" t="s">
        <v>107</v>
      </c>
      <c r="BB144" s="159" t="s">
        <v>64</v>
      </c>
      <c r="BC144" s="1099" t="s">
        <v>35</v>
      </c>
      <c r="BD144" s="1119" t="s">
        <v>35</v>
      </c>
      <c r="BE144" s="1119" t="s">
        <v>35</v>
      </c>
      <c r="BF144" s="1119" t="s">
        <v>35</v>
      </c>
      <c r="BG144" s="1140" t="s">
        <v>35</v>
      </c>
      <c r="BH144" s="1161" t="s">
        <v>35</v>
      </c>
      <c r="BI144" s="1119" t="s">
        <v>35</v>
      </c>
      <c r="BJ144" s="1119" t="s">
        <v>35</v>
      </c>
      <c r="BK144" s="1119" t="s">
        <v>35</v>
      </c>
      <c r="BL144" s="1140" t="s">
        <v>35</v>
      </c>
      <c r="BM144" s="1161" t="s">
        <v>35</v>
      </c>
      <c r="BN144" s="1119" t="s">
        <v>35</v>
      </c>
      <c r="BO144" s="1119" t="s">
        <v>35</v>
      </c>
      <c r="BP144" s="1119" t="s">
        <v>35</v>
      </c>
      <c r="BQ144" s="1140" t="s">
        <v>35</v>
      </c>
      <c r="BR144" s="1161" t="s">
        <v>35</v>
      </c>
      <c r="BS144" s="1119" t="s">
        <v>35</v>
      </c>
      <c r="BT144" s="1119" t="s">
        <v>35</v>
      </c>
      <c r="BU144" s="1119" t="s">
        <v>35</v>
      </c>
      <c r="BV144" s="1119" t="s">
        <v>35</v>
      </c>
      <c r="BW144" s="1119" t="s">
        <v>35</v>
      </c>
      <c r="BX144" s="1119" t="s">
        <v>35</v>
      </c>
      <c r="BY144" s="1180" t="s">
        <v>35</v>
      </c>
      <c r="BZ144" s="1180" t="s">
        <v>35</v>
      </c>
      <c r="CA144" s="1180" t="s">
        <v>35</v>
      </c>
      <c r="CB144" s="1180" t="s">
        <v>35</v>
      </c>
      <c r="CC144" s="1180" t="s">
        <v>35</v>
      </c>
      <c r="CD144" s="1180" t="s">
        <v>35</v>
      </c>
      <c r="CE144" s="1853"/>
      <c r="CF144" s="1853"/>
      <c r="CG144" s="1853"/>
      <c r="CH144" s="1853"/>
      <c r="CI144" s="1853"/>
      <c r="CJ144" s="1853"/>
      <c r="CK144" s="1853"/>
      <c r="CL144" s="1853"/>
      <c r="CM144" s="1853"/>
      <c r="CN144" s="1853"/>
      <c r="CO144" s="1853"/>
      <c r="CP144" s="1853"/>
      <c r="CQ144" s="1853"/>
      <c r="CR144" s="1853"/>
      <c r="CS144" s="1853"/>
      <c r="CT144" s="1853"/>
      <c r="CU144" s="1853"/>
      <c r="CV144" s="1853"/>
      <c r="CW144" s="1853"/>
      <c r="CX144" s="1853"/>
      <c r="CY144" s="1853"/>
      <c r="CZ144" s="1853"/>
    </row>
    <row r="145" s="130" customFormat="true" ht="15" customHeight="true" x14ac:dyDescent="0.2">
      <c r="A145" s="2110"/>
      <c r="B145" s="252" t="s">
        <v>65</v>
      </c>
      <c r="C145" s="1033" t="s">
        <v>35</v>
      </c>
      <c r="D145" s="1044" t="s">
        <v>35</v>
      </c>
      <c r="E145" s="1044" t="s">
        <v>35</v>
      </c>
      <c r="F145" s="1044" t="s">
        <v>35</v>
      </c>
      <c r="G145" s="1055" t="s">
        <v>35</v>
      </c>
      <c r="H145" s="1066" t="s">
        <v>35</v>
      </c>
      <c r="I145" s="1044" t="s">
        <v>35</v>
      </c>
      <c r="J145" s="1044" t="s">
        <v>35</v>
      </c>
      <c r="K145" s="1044" t="s">
        <v>35</v>
      </c>
      <c r="L145" s="1077" t="s">
        <v>35</v>
      </c>
      <c r="M145" s="1086" t="s">
        <v>35</v>
      </c>
      <c r="N145" s="1044" t="s">
        <v>35</v>
      </c>
      <c r="O145" s="1044" t="s">
        <v>35</v>
      </c>
      <c r="P145" s="1044" t="s">
        <v>35</v>
      </c>
      <c r="Q145" s="1055" t="s">
        <v>35</v>
      </c>
      <c r="R145" s="1066" t="s">
        <v>35</v>
      </c>
      <c r="S145" s="1044" t="s">
        <v>35</v>
      </c>
      <c r="T145" s="1044" t="s">
        <v>35</v>
      </c>
      <c r="U145" s="1044" t="s">
        <v>35</v>
      </c>
      <c r="V145" s="1044" t="s">
        <v>35</v>
      </c>
      <c r="W145" s="1044" t="s">
        <v>35</v>
      </c>
      <c r="X145" s="1044" t="s">
        <v>35</v>
      </c>
      <c r="Y145" s="1088" t="s">
        <v>35</v>
      </c>
      <c r="Z145" s="1088" t="s">
        <v>35</v>
      </c>
      <c r="AA145" s="1088" t="s">
        <v>35</v>
      </c>
      <c r="AB145" s="1088" t="s">
        <v>35</v>
      </c>
      <c r="AC145" s="1088" t="s">
        <v>35</v>
      </c>
      <c r="AD145" s="1820" t="s">
        <v>35</v>
      </c>
      <c r="AE145" s="1833"/>
      <c r="AF145" s="1833"/>
      <c r="AG145" s="1833"/>
      <c r="AH145" s="1833"/>
      <c r="AI145" s="1833"/>
      <c r="AJ145" s="1833"/>
      <c r="AK145" s="1833"/>
      <c r="AL145" s="1833"/>
      <c r="AM145" s="1833"/>
      <c r="AN145" s="1833"/>
      <c r="AO145" s="1833"/>
      <c r="AP145" s="1833"/>
      <c r="AQ145" s="1833"/>
      <c r="AR145" s="1833"/>
      <c r="AS145" s="1833"/>
      <c r="AT145" s="1833"/>
      <c r="AU145" s="1833"/>
      <c r="AV145" s="1833"/>
      <c r="AW145" s="1833"/>
      <c r="AX145" s="1833"/>
      <c r="AY145" s="1833"/>
      <c r="AZ145" s="215"/>
      <c r="BA145" s="2168"/>
      <c r="BB145" s="159" t="s">
        <v>65</v>
      </c>
      <c r="BC145" s="1099" t="s">
        <v>35</v>
      </c>
      <c r="BD145" s="1119" t="s">
        <v>35</v>
      </c>
      <c r="BE145" s="1119" t="s">
        <v>35</v>
      </c>
      <c r="BF145" s="1119" t="s">
        <v>35</v>
      </c>
      <c r="BG145" s="1140" t="s">
        <v>35</v>
      </c>
      <c r="BH145" s="1161" t="s">
        <v>35</v>
      </c>
      <c r="BI145" s="1119" t="s">
        <v>35</v>
      </c>
      <c r="BJ145" s="1119" t="s">
        <v>35</v>
      </c>
      <c r="BK145" s="1119" t="s">
        <v>35</v>
      </c>
      <c r="BL145" s="1140" t="s">
        <v>35</v>
      </c>
      <c r="BM145" s="1161" t="s">
        <v>35</v>
      </c>
      <c r="BN145" s="1119" t="s">
        <v>35</v>
      </c>
      <c r="BO145" s="1119" t="s">
        <v>35</v>
      </c>
      <c r="BP145" s="1119" t="s">
        <v>35</v>
      </c>
      <c r="BQ145" s="1140" t="s">
        <v>35</v>
      </c>
      <c r="BR145" s="1161" t="s">
        <v>35</v>
      </c>
      <c r="BS145" s="1119" t="s">
        <v>35</v>
      </c>
      <c r="BT145" s="1119" t="s">
        <v>35</v>
      </c>
      <c r="BU145" s="1119" t="s">
        <v>35</v>
      </c>
      <c r="BV145" s="1119" t="s">
        <v>35</v>
      </c>
      <c r="BW145" s="1119" t="s">
        <v>35</v>
      </c>
      <c r="BX145" s="1119" t="s">
        <v>35</v>
      </c>
      <c r="BY145" s="1180" t="s">
        <v>35</v>
      </c>
      <c r="BZ145" s="1180" t="s">
        <v>35</v>
      </c>
      <c r="CA145" s="1180" t="s">
        <v>35</v>
      </c>
      <c r="CB145" s="1180" t="s">
        <v>35</v>
      </c>
      <c r="CC145" s="1180" t="s">
        <v>35</v>
      </c>
      <c r="CD145" s="1180" t="s">
        <v>35</v>
      </c>
      <c r="CE145" s="1853"/>
      <c r="CF145" s="1853"/>
      <c r="CG145" s="1853"/>
      <c r="CH145" s="1853"/>
      <c r="CI145" s="1853"/>
      <c r="CJ145" s="1853"/>
      <c r="CK145" s="1853"/>
      <c r="CL145" s="1853"/>
      <c r="CM145" s="1853"/>
      <c r="CN145" s="1853"/>
      <c r="CO145" s="1853"/>
      <c r="CP145" s="1853"/>
      <c r="CQ145" s="1853"/>
      <c r="CR145" s="1853"/>
      <c r="CS145" s="1853"/>
      <c r="CT145" s="1853"/>
      <c r="CU145" s="1853"/>
      <c r="CV145" s="1853"/>
      <c r="CW145" s="1853"/>
      <c r="CX145" s="1853"/>
      <c r="CY145" s="1853"/>
      <c r="CZ145" s="1853"/>
    </row>
    <row r="146" s="130" customFormat="true" ht="15" customHeight="true" x14ac:dyDescent="0.2">
      <c r="A146" s="2110"/>
      <c r="B146" s="252" t="s">
        <v>66</v>
      </c>
      <c r="C146" s="1033" t="s">
        <v>35</v>
      </c>
      <c r="D146" s="1044" t="s">
        <v>35</v>
      </c>
      <c r="E146" s="1044" t="s">
        <v>35</v>
      </c>
      <c r="F146" s="1044" t="s">
        <v>35</v>
      </c>
      <c r="G146" s="1055" t="s">
        <v>35</v>
      </c>
      <c r="H146" s="1066" t="s">
        <v>35</v>
      </c>
      <c r="I146" s="1044" t="s">
        <v>35</v>
      </c>
      <c r="J146" s="1044" t="s">
        <v>35</v>
      </c>
      <c r="K146" s="1044" t="s">
        <v>35</v>
      </c>
      <c r="L146" s="1077" t="s">
        <v>35</v>
      </c>
      <c r="M146" s="1086" t="s">
        <v>35</v>
      </c>
      <c r="N146" s="1044" t="s">
        <v>35</v>
      </c>
      <c r="O146" s="1044" t="s">
        <v>35</v>
      </c>
      <c r="P146" s="1044" t="s">
        <v>35</v>
      </c>
      <c r="Q146" s="1055" t="s">
        <v>35</v>
      </c>
      <c r="R146" s="1066" t="s">
        <v>35</v>
      </c>
      <c r="S146" s="1044" t="s">
        <v>35</v>
      </c>
      <c r="T146" s="1044" t="s">
        <v>35</v>
      </c>
      <c r="U146" s="1044" t="s">
        <v>35</v>
      </c>
      <c r="V146" s="1044" t="s">
        <v>35</v>
      </c>
      <c r="W146" s="1044" t="s">
        <v>35</v>
      </c>
      <c r="X146" s="1044" t="s">
        <v>35</v>
      </c>
      <c r="Y146" s="1088" t="s">
        <v>35</v>
      </c>
      <c r="Z146" s="1088" t="s">
        <v>35</v>
      </c>
      <c r="AA146" s="1088" t="s">
        <v>35</v>
      </c>
      <c r="AB146" s="1088" t="s">
        <v>35</v>
      </c>
      <c r="AC146" s="1088" t="s">
        <v>35</v>
      </c>
      <c r="AD146" s="1820" t="s">
        <v>35</v>
      </c>
      <c r="AE146" s="1833"/>
      <c r="AF146" s="1833"/>
      <c r="AG146" s="1833"/>
      <c r="AH146" s="1833"/>
      <c r="AI146" s="1833"/>
      <c r="AJ146" s="1833"/>
      <c r="AK146" s="1833"/>
      <c r="AL146" s="1833"/>
      <c r="AM146" s="1833"/>
      <c r="AN146" s="1833"/>
      <c r="AO146" s="1833"/>
      <c r="AP146" s="1833"/>
      <c r="AQ146" s="1833"/>
      <c r="AR146" s="1833"/>
      <c r="AS146" s="1833"/>
      <c r="AT146" s="1833"/>
      <c r="AU146" s="1833"/>
      <c r="AV146" s="1833"/>
      <c r="AW146" s="1833"/>
      <c r="AX146" s="1833"/>
      <c r="AY146" s="1833"/>
      <c r="AZ146" s="215"/>
      <c r="BA146" s="2168"/>
      <c r="BB146" s="159" t="s">
        <v>66</v>
      </c>
      <c r="BC146" s="1099" t="s">
        <v>35</v>
      </c>
      <c r="BD146" s="1119" t="s">
        <v>35</v>
      </c>
      <c r="BE146" s="1119" t="s">
        <v>35</v>
      </c>
      <c r="BF146" s="1119" t="s">
        <v>35</v>
      </c>
      <c r="BG146" s="1140" t="s">
        <v>35</v>
      </c>
      <c r="BH146" s="1161" t="s">
        <v>35</v>
      </c>
      <c r="BI146" s="1119" t="s">
        <v>35</v>
      </c>
      <c r="BJ146" s="1119" t="s">
        <v>35</v>
      </c>
      <c r="BK146" s="1119" t="s">
        <v>35</v>
      </c>
      <c r="BL146" s="1140" t="s">
        <v>35</v>
      </c>
      <c r="BM146" s="1161" t="s">
        <v>35</v>
      </c>
      <c r="BN146" s="1119" t="s">
        <v>35</v>
      </c>
      <c r="BO146" s="1119" t="s">
        <v>35</v>
      </c>
      <c r="BP146" s="1119" t="s">
        <v>35</v>
      </c>
      <c r="BQ146" s="1140" t="s">
        <v>35</v>
      </c>
      <c r="BR146" s="1161" t="s">
        <v>35</v>
      </c>
      <c r="BS146" s="1119" t="s">
        <v>35</v>
      </c>
      <c r="BT146" s="1119" t="s">
        <v>35</v>
      </c>
      <c r="BU146" s="1119" t="s">
        <v>35</v>
      </c>
      <c r="BV146" s="1119" t="s">
        <v>35</v>
      </c>
      <c r="BW146" s="1119" t="s">
        <v>35</v>
      </c>
      <c r="BX146" s="1119" t="s">
        <v>35</v>
      </c>
      <c r="BY146" s="1180" t="s">
        <v>35</v>
      </c>
      <c r="BZ146" s="1180" t="s">
        <v>35</v>
      </c>
      <c r="CA146" s="1180" t="s">
        <v>35</v>
      </c>
      <c r="CB146" s="1180" t="s">
        <v>35</v>
      </c>
      <c r="CC146" s="1180" t="s">
        <v>35</v>
      </c>
      <c r="CD146" s="1180" t="s">
        <v>35</v>
      </c>
      <c r="CE146" s="1853"/>
      <c r="CF146" s="1853"/>
      <c r="CG146" s="1853"/>
      <c r="CH146" s="1853"/>
      <c r="CI146" s="1853"/>
      <c r="CJ146" s="1853"/>
      <c r="CK146" s="1853"/>
      <c r="CL146" s="1853"/>
      <c r="CM146" s="1853"/>
      <c r="CN146" s="1853"/>
      <c r="CO146" s="1853"/>
      <c r="CP146" s="1853"/>
      <c r="CQ146" s="1853"/>
      <c r="CR146" s="1853"/>
      <c r="CS146" s="1853"/>
      <c r="CT146" s="1853"/>
      <c r="CU146" s="1853"/>
      <c r="CV146" s="1853"/>
      <c r="CW146" s="1853"/>
      <c r="CX146" s="1853"/>
      <c r="CY146" s="1853"/>
      <c r="CZ146" s="1853"/>
    </row>
    <row r="147" s="130" customFormat="true" ht="15" customHeight="true" x14ac:dyDescent="0.2">
      <c r="A147" s="2110"/>
      <c r="B147" s="252" t="s">
        <v>67</v>
      </c>
      <c r="C147" s="1033" t="s">
        <v>35</v>
      </c>
      <c r="D147" s="1044" t="s">
        <v>35</v>
      </c>
      <c r="E147" s="1044" t="s">
        <v>35</v>
      </c>
      <c r="F147" s="1044" t="s">
        <v>35</v>
      </c>
      <c r="G147" s="1055" t="s">
        <v>35</v>
      </c>
      <c r="H147" s="1066" t="s">
        <v>35</v>
      </c>
      <c r="I147" s="1044" t="s">
        <v>35</v>
      </c>
      <c r="J147" s="1044" t="s">
        <v>35</v>
      </c>
      <c r="K147" s="1044" t="s">
        <v>35</v>
      </c>
      <c r="L147" s="1077" t="s">
        <v>35</v>
      </c>
      <c r="M147" s="1086" t="s">
        <v>35</v>
      </c>
      <c r="N147" s="1044" t="s">
        <v>35</v>
      </c>
      <c r="O147" s="1044" t="s">
        <v>35</v>
      </c>
      <c r="P147" s="1044" t="s">
        <v>35</v>
      </c>
      <c r="Q147" s="1055" t="s">
        <v>35</v>
      </c>
      <c r="R147" s="1066" t="s">
        <v>35</v>
      </c>
      <c r="S147" s="1044" t="s">
        <v>35</v>
      </c>
      <c r="T147" s="1044" t="s">
        <v>35</v>
      </c>
      <c r="U147" s="1044" t="s">
        <v>35</v>
      </c>
      <c r="V147" s="1044" t="s">
        <v>35</v>
      </c>
      <c r="W147" s="1044" t="s">
        <v>35</v>
      </c>
      <c r="X147" s="1044" t="s">
        <v>35</v>
      </c>
      <c r="Y147" s="1088" t="s">
        <v>35</v>
      </c>
      <c r="Z147" s="1088" t="s">
        <v>35</v>
      </c>
      <c r="AA147" s="1088" t="s">
        <v>35</v>
      </c>
      <c r="AB147" s="1088" t="s">
        <v>35</v>
      </c>
      <c r="AC147" s="1088" t="s">
        <v>35</v>
      </c>
      <c r="AD147" s="1820" t="s">
        <v>35</v>
      </c>
      <c r="AE147" s="1833"/>
      <c r="AF147" s="1833"/>
      <c r="AG147" s="1833"/>
      <c r="AH147" s="1833"/>
      <c r="AI147" s="1833"/>
      <c r="AJ147" s="1833"/>
      <c r="AK147" s="1833"/>
      <c r="AL147" s="1833"/>
      <c r="AM147" s="1833"/>
      <c r="AN147" s="1833"/>
      <c r="AO147" s="1833"/>
      <c r="AP147" s="1833"/>
      <c r="AQ147" s="1833"/>
      <c r="AR147" s="1833"/>
      <c r="AS147" s="1833"/>
      <c r="AT147" s="1833"/>
      <c r="AU147" s="1833"/>
      <c r="AV147" s="1833"/>
      <c r="AW147" s="1833"/>
      <c r="AX147" s="1833"/>
      <c r="AY147" s="1833"/>
      <c r="AZ147" s="215"/>
      <c r="BA147" s="2168"/>
      <c r="BB147" s="159" t="s">
        <v>67</v>
      </c>
      <c r="BC147" s="1099" t="s">
        <v>35</v>
      </c>
      <c r="BD147" s="1119" t="s">
        <v>35</v>
      </c>
      <c r="BE147" s="1119" t="s">
        <v>35</v>
      </c>
      <c r="BF147" s="1119" t="s">
        <v>35</v>
      </c>
      <c r="BG147" s="1140" t="s">
        <v>35</v>
      </c>
      <c r="BH147" s="1161" t="s">
        <v>35</v>
      </c>
      <c r="BI147" s="1119" t="s">
        <v>35</v>
      </c>
      <c r="BJ147" s="1119" t="s">
        <v>35</v>
      </c>
      <c r="BK147" s="1119" t="s">
        <v>35</v>
      </c>
      <c r="BL147" s="1140" t="s">
        <v>35</v>
      </c>
      <c r="BM147" s="1161" t="s">
        <v>35</v>
      </c>
      <c r="BN147" s="1119" t="s">
        <v>35</v>
      </c>
      <c r="BO147" s="1119" t="s">
        <v>35</v>
      </c>
      <c r="BP147" s="1119" t="s">
        <v>35</v>
      </c>
      <c r="BQ147" s="1140" t="s">
        <v>35</v>
      </c>
      <c r="BR147" s="1161" t="s">
        <v>35</v>
      </c>
      <c r="BS147" s="1119" t="s">
        <v>35</v>
      </c>
      <c r="BT147" s="1119" t="s">
        <v>35</v>
      </c>
      <c r="BU147" s="1119" t="s">
        <v>35</v>
      </c>
      <c r="BV147" s="1119" t="s">
        <v>35</v>
      </c>
      <c r="BW147" s="1119" t="s">
        <v>35</v>
      </c>
      <c r="BX147" s="1119" t="s">
        <v>35</v>
      </c>
      <c r="BY147" s="1180" t="s">
        <v>35</v>
      </c>
      <c r="BZ147" s="1180" t="s">
        <v>35</v>
      </c>
      <c r="CA147" s="1180" t="s">
        <v>35</v>
      </c>
      <c r="CB147" s="1180" t="s">
        <v>35</v>
      </c>
      <c r="CC147" s="1180" t="s">
        <v>35</v>
      </c>
      <c r="CD147" s="1180" t="s">
        <v>35</v>
      </c>
      <c r="CE147" s="1853"/>
      <c r="CF147" s="1853"/>
      <c r="CG147" s="1853"/>
      <c r="CH147" s="1853"/>
      <c r="CI147" s="1853"/>
      <c r="CJ147" s="1853"/>
      <c r="CK147" s="1853"/>
      <c r="CL147" s="1853"/>
      <c r="CM147" s="1853"/>
      <c r="CN147" s="1853"/>
      <c r="CO147" s="1853"/>
      <c r="CP147" s="1853"/>
      <c r="CQ147" s="1853"/>
      <c r="CR147" s="1853"/>
      <c r="CS147" s="1853"/>
      <c r="CT147" s="1853"/>
      <c r="CU147" s="1853"/>
      <c r="CV147" s="1853"/>
      <c r="CW147" s="1853"/>
      <c r="CX147" s="1853"/>
      <c r="CY147" s="1853"/>
      <c r="CZ147" s="1853"/>
    </row>
    <row r="148" s="130" customFormat="true" ht="15" customHeight="true" x14ac:dyDescent="0.2">
      <c r="A148" s="2110" t="s">
        <v>108</v>
      </c>
      <c r="B148" s="252" t="s">
        <v>49</v>
      </c>
      <c r="C148" s="1033" t="s">
        <v>35</v>
      </c>
      <c r="D148" s="1044" t="s">
        <v>35</v>
      </c>
      <c r="E148" s="1044" t="s">
        <v>35</v>
      </c>
      <c r="F148" s="1044" t="s">
        <v>35</v>
      </c>
      <c r="G148" s="1055" t="s">
        <v>35</v>
      </c>
      <c r="H148" s="1066" t="s">
        <v>35</v>
      </c>
      <c r="I148" s="1044" t="s">
        <v>35</v>
      </c>
      <c r="J148" s="1044" t="s">
        <v>35</v>
      </c>
      <c r="K148" s="1044" t="s">
        <v>35</v>
      </c>
      <c r="L148" s="1077" t="s">
        <v>35</v>
      </c>
      <c r="M148" s="1086" t="s">
        <v>35</v>
      </c>
      <c r="N148" s="1044" t="s">
        <v>35</v>
      </c>
      <c r="O148" s="1044" t="s">
        <v>35</v>
      </c>
      <c r="P148" s="1044" t="s">
        <v>35</v>
      </c>
      <c r="Q148" s="1055" t="s">
        <v>35</v>
      </c>
      <c r="R148" s="1066" t="s">
        <v>35</v>
      </c>
      <c r="S148" s="1044" t="s">
        <v>35</v>
      </c>
      <c r="T148" s="1044" t="s">
        <v>35</v>
      </c>
      <c r="U148" s="1044" t="s">
        <v>35</v>
      </c>
      <c r="V148" s="1044" t="s">
        <v>35</v>
      </c>
      <c r="W148" s="1044" t="s">
        <v>35</v>
      </c>
      <c r="X148" s="1044" t="s">
        <v>35</v>
      </c>
      <c r="Y148" s="1088" t="s">
        <v>35</v>
      </c>
      <c r="Z148" s="1088" t="s">
        <v>35</v>
      </c>
      <c r="AA148" s="1088" t="s">
        <v>35</v>
      </c>
      <c r="AB148" s="1088" t="s">
        <v>35</v>
      </c>
      <c r="AC148" s="1088" t="s">
        <v>35</v>
      </c>
      <c r="AD148" s="1820" t="s">
        <v>35</v>
      </c>
      <c r="AE148" s="1833"/>
      <c r="AF148" s="1833"/>
      <c r="AG148" s="1833"/>
      <c r="AH148" s="1833"/>
      <c r="AI148" s="1833"/>
      <c r="AJ148" s="1833"/>
      <c r="AK148" s="1833"/>
      <c r="AL148" s="1833"/>
      <c r="AM148" s="1833"/>
      <c r="AN148" s="1833"/>
      <c r="AO148" s="1833"/>
      <c r="AP148" s="1833"/>
      <c r="AQ148" s="1833"/>
      <c r="AR148" s="1833"/>
      <c r="AS148" s="1833"/>
      <c r="AT148" s="1833"/>
      <c r="AU148" s="1833"/>
      <c r="AV148" s="1833"/>
      <c r="AW148" s="1833"/>
      <c r="AX148" s="1833"/>
      <c r="AY148" s="1833"/>
      <c r="AZ148" s="215"/>
      <c r="BA148" s="2168" t="s">
        <v>108</v>
      </c>
      <c r="BB148" s="159" t="s">
        <v>49</v>
      </c>
      <c r="BC148" s="1099" t="s">
        <v>35</v>
      </c>
      <c r="BD148" s="1119" t="s">
        <v>35</v>
      </c>
      <c r="BE148" s="1119" t="s">
        <v>35</v>
      </c>
      <c r="BF148" s="1119" t="s">
        <v>35</v>
      </c>
      <c r="BG148" s="1140" t="s">
        <v>35</v>
      </c>
      <c r="BH148" s="1161" t="s">
        <v>35</v>
      </c>
      <c r="BI148" s="1119" t="s">
        <v>35</v>
      </c>
      <c r="BJ148" s="1119" t="s">
        <v>35</v>
      </c>
      <c r="BK148" s="1119" t="s">
        <v>35</v>
      </c>
      <c r="BL148" s="1140" t="s">
        <v>35</v>
      </c>
      <c r="BM148" s="1161" t="s">
        <v>35</v>
      </c>
      <c r="BN148" s="1119" t="s">
        <v>35</v>
      </c>
      <c r="BO148" s="1119" t="s">
        <v>35</v>
      </c>
      <c r="BP148" s="1119" t="s">
        <v>35</v>
      </c>
      <c r="BQ148" s="1140" t="s">
        <v>35</v>
      </c>
      <c r="BR148" s="1161" t="s">
        <v>35</v>
      </c>
      <c r="BS148" s="1119" t="s">
        <v>35</v>
      </c>
      <c r="BT148" s="1119" t="s">
        <v>35</v>
      </c>
      <c r="BU148" s="1119" t="s">
        <v>35</v>
      </c>
      <c r="BV148" s="1119" t="s">
        <v>35</v>
      </c>
      <c r="BW148" s="1119" t="s">
        <v>35</v>
      </c>
      <c r="BX148" s="1119" t="s">
        <v>35</v>
      </c>
      <c r="BY148" s="1180" t="s">
        <v>35</v>
      </c>
      <c r="BZ148" s="1180" t="s">
        <v>35</v>
      </c>
      <c r="CA148" s="1180" t="s">
        <v>35</v>
      </c>
      <c r="CB148" s="1180" t="s">
        <v>35</v>
      </c>
      <c r="CC148" s="1180" t="s">
        <v>35</v>
      </c>
      <c r="CD148" s="1180" t="s">
        <v>35</v>
      </c>
      <c r="CE148" s="1853"/>
      <c r="CF148" s="1853"/>
      <c r="CG148" s="1853"/>
      <c r="CH148" s="1853"/>
      <c r="CI148" s="1853"/>
      <c r="CJ148" s="1853"/>
      <c r="CK148" s="1853"/>
      <c r="CL148" s="1853"/>
      <c r="CM148" s="1853"/>
      <c r="CN148" s="1853"/>
      <c r="CO148" s="1853"/>
      <c r="CP148" s="1853"/>
      <c r="CQ148" s="1853"/>
      <c r="CR148" s="1853"/>
      <c r="CS148" s="1853"/>
      <c r="CT148" s="1853"/>
      <c r="CU148" s="1853"/>
      <c r="CV148" s="1853"/>
      <c r="CW148" s="1853"/>
      <c r="CX148" s="1853"/>
      <c r="CY148" s="1853"/>
      <c r="CZ148" s="1853"/>
    </row>
    <row r="149" s="130" customFormat="true" ht="15" customHeight="true" x14ac:dyDescent="0.2">
      <c r="A149" s="2110"/>
      <c r="B149" s="252" t="s">
        <v>48</v>
      </c>
      <c r="C149" s="1033" t="s">
        <v>35</v>
      </c>
      <c r="D149" s="1044" t="s">
        <v>35</v>
      </c>
      <c r="E149" s="1044" t="s">
        <v>35</v>
      </c>
      <c r="F149" s="1044" t="s">
        <v>35</v>
      </c>
      <c r="G149" s="1055" t="s">
        <v>35</v>
      </c>
      <c r="H149" s="1066" t="s">
        <v>35</v>
      </c>
      <c r="I149" s="1044" t="s">
        <v>35</v>
      </c>
      <c r="J149" s="1044" t="s">
        <v>35</v>
      </c>
      <c r="K149" s="1044" t="s">
        <v>35</v>
      </c>
      <c r="L149" s="1077" t="s">
        <v>35</v>
      </c>
      <c r="M149" s="1086" t="s">
        <v>35</v>
      </c>
      <c r="N149" s="1044" t="s">
        <v>35</v>
      </c>
      <c r="O149" s="1044" t="s">
        <v>35</v>
      </c>
      <c r="P149" s="1044" t="s">
        <v>35</v>
      </c>
      <c r="Q149" s="1055" t="s">
        <v>35</v>
      </c>
      <c r="R149" s="1066" t="s">
        <v>35</v>
      </c>
      <c r="S149" s="1044" t="s">
        <v>35</v>
      </c>
      <c r="T149" s="1044" t="s">
        <v>35</v>
      </c>
      <c r="U149" s="1044" t="s">
        <v>35</v>
      </c>
      <c r="V149" s="1044" t="s">
        <v>35</v>
      </c>
      <c r="W149" s="1044" t="s">
        <v>35</v>
      </c>
      <c r="X149" s="1044" t="s">
        <v>35</v>
      </c>
      <c r="Y149" s="1088" t="s">
        <v>35</v>
      </c>
      <c r="Z149" s="1088" t="s">
        <v>35</v>
      </c>
      <c r="AA149" s="1088" t="s">
        <v>35</v>
      </c>
      <c r="AB149" s="1088" t="s">
        <v>35</v>
      </c>
      <c r="AC149" s="1088" t="s">
        <v>35</v>
      </c>
      <c r="AD149" s="1820" t="s">
        <v>35</v>
      </c>
      <c r="AE149" s="1833"/>
      <c r="AF149" s="1833"/>
      <c r="AG149" s="1833"/>
      <c r="AH149" s="1833"/>
      <c r="AI149" s="1833"/>
      <c r="AJ149" s="1833"/>
      <c r="AK149" s="1833"/>
      <c r="AL149" s="1833"/>
      <c r="AM149" s="1833"/>
      <c r="AN149" s="1833"/>
      <c r="AO149" s="1833"/>
      <c r="AP149" s="1833"/>
      <c r="AQ149" s="1833"/>
      <c r="AR149" s="1833"/>
      <c r="AS149" s="1833"/>
      <c r="AT149" s="1833"/>
      <c r="AU149" s="1833"/>
      <c r="AV149" s="1833"/>
      <c r="AW149" s="1833"/>
      <c r="AX149" s="1833"/>
      <c r="AY149" s="1833"/>
      <c r="AZ149" s="215"/>
      <c r="BA149" s="2168"/>
      <c r="BB149" s="159" t="s">
        <v>48</v>
      </c>
      <c r="BC149" s="1099" t="s">
        <v>35</v>
      </c>
      <c r="BD149" s="1119" t="s">
        <v>35</v>
      </c>
      <c r="BE149" s="1119" t="s">
        <v>35</v>
      </c>
      <c r="BF149" s="1119" t="s">
        <v>35</v>
      </c>
      <c r="BG149" s="1140" t="s">
        <v>35</v>
      </c>
      <c r="BH149" s="1161" t="s">
        <v>35</v>
      </c>
      <c r="BI149" s="1119" t="s">
        <v>35</v>
      </c>
      <c r="BJ149" s="1119" t="s">
        <v>35</v>
      </c>
      <c r="BK149" s="1119" t="s">
        <v>35</v>
      </c>
      <c r="BL149" s="1140" t="s">
        <v>35</v>
      </c>
      <c r="BM149" s="1161" t="s">
        <v>35</v>
      </c>
      <c r="BN149" s="1119" t="s">
        <v>35</v>
      </c>
      <c r="BO149" s="1119" t="s">
        <v>35</v>
      </c>
      <c r="BP149" s="1119" t="s">
        <v>35</v>
      </c>
      <c r="BQ149" s="1140" t="s">
        <v>35</v>
      </c>
      <c r="BR149" s="1161" t="s">
        <v>35</v>
      </c>
      <c r="BS149" s="1119" t="s">
        <v>35</v>
      </c>
      <c r="BT149" s="1119" t="s">
        <v>35</v>
      </c>
      <c r="BU149" s="1119" t="s">
        <v>35</v>
      </c>
      <c r="BV149" s="1119" t="s">
        <v>35</v>
      </c>
      <c r="BW149" s="1119" t="s">
        <v>35</v>
      </c>
      <c r="BX149" s="1119" t="s">
        <v>35</v>
      </c>
      <c r="BY149" s="1180" t="s">
        <v>35</v>
      </c>
      <c r="BZ149" s="1180" t="s">
        <v>35</v>
      </c>
      <c r="CA149" s="1180" t="s">
        <v>35</v>
      </c>
      <c r="CB149" s="1180" t="s">
        <v>35</v>
      </c>
      <c r="CC149" s="1180" t="s">
        <v>35</v>
      </c>
      <c r="CD149" s="1180" t="s">
        <v>35</v>
      </c>
      <c r="CE149" s="1853"/>
      <c r="CF149" s="1853"/>
      <c r="CG149" s="1853"/>
      <c r="CH149" s="1853"/>
      <c r="CI149" s="1853"/>
      <c r="CJ149" s="1853"/>
      <c r="CK149" s="1853"/>
      <c r="CL149" s="1853"/>
      <c r="CM149" s="1853"/>
      <c r="CN149" s="1853"/>
      <c r="CO149" s="1853"/>
      <c r="CP149" s="1853"/>
      <c r="CQ149" s="1853"/>
      <c r="CR149" s="1853"/>
      <c r="CS149" s="1853"/>
      <c r="CT149" s="1853"/>
      <c r="CU149" s="1853"/>
      <c r="CV149" s="1853"/>
      <c r="CW149" s="1853"/>
      <c r="CX149" s="1853"/>
      <c r="CY149" s="1853"/>
      <c r="CZ149" s="1853"/>
    </row>
    <row r="150" s="130" customFormat="true" ht="15" customHeight="true" x14ac:dyDescent="0.2">
      <c r="A150" s="2110"/>
      <c r="B150" s="252" t="s">
        <v>110</v>
      </c>
      <c r="C150" s="1033" t="s">
        <v>35</v>
      </c>
      <c r="D150" s="1044" t="s">
        <v>35</v>
      </c>
      <c r="E150" s="1044" t="s">
        <v>35</v>
      </c>
      <c r="F150" s="1044" t="s">
        <v>35</v>
      </c>
      <c r="G150" s="1055" t="s">
        <v>35</v>
      </c>
      <c r="H150" s="1066" t="s">
        <v>35</v>
      </c>
      <c r="I150" s="1044" t="s">
        <v>35</v>
      </c>
      <c r="J150" s="1044" t="s">
        <v>35</v>
      </c>
      <c r="K150" s="1044" t="s">
        <v>35</v>
      </c>
      <c r="L150" s="1077" t="s">
        <v>35</v>
      </c>
      <c r="M150" s="1086" t="s">
        <v>35</v>
      </c>
      <c r="N150" s="1044" t="s">
        <v>35</v>
      </c>
      <c r="O150" s="1044" t="s">
        <v>35</v>
      </c>
      <c r="P150" s="1044" t="s">
        <v>35</v>
      </c>
      <c r="Q150" s="1055" t="s">
        <v>35</v>
      </c>
      <c r="R150" s="1066" t="s">
        <v>35</v>
      </c>
      <c r="S150" s="1044" t="s">
        <v>35</v>
      </c>
      <c r="T150" s="1044" t="s">
        <v>35</v>
      </c>
      <c r="U150" s="1044" t="s">
        <v>35</v>
      </c>
      <c r="V150" s="1044" t="s">
        <v>35</v>
      </c>
      <c r="W150" s="1044" t="s">
        <v>35</v>
      </c>
      <c r="X150" s="1044" t="s">
        <v>35</v>
      </c>
      <c r="Y150" s="1088" t="s">
        <v>35</v>
      </c>
      <c r="Z150" s="1088" t="s">
        <v>35</v>
      </c>
      <c r="AA150" s="1088" t="s">
        <v>35</v>
      </c>
      <c r="AB150" s="1088" t="s">
        <v>35</v>
      </c>
      <c r="AC150" s="1088" t="s">
        <v>35</v>
      </c>
      <c r="AD150" s="1820" t="s">
        <v>35</v>
      </c>
      <c r="AE150" s="1833"/>
      <c r="AF150" s="1833"/>
      <c r="AG150" s="1833"/>
      <c r="AH150" s="1833"/>
      <c r="AI150" s="1833"/>
      <c r="AJ150" s="1833"/>
      <c r="AK150" s="1833"/>
      <c r="AL150" s="1833"/>
      <c r="AM150" s="1833"/>
      <c r="AN150" s="1833"/>
      <c r="AO150" s="1833"/>
      <c r="AP150" s="1833"/>
      <c r="AQ150" s="1833"/>
      <c r="AR150" s="1833"/>
      <c r="AS150" s="1833"/>
      <c r="AT150" s="1833"/>
      <c r="AU150" s="1833"/>
      <c r="AV150" s="1833"/>
      <c r="AW150" s="1833"/>
      <c r="AX150" s="1833"/>
      <c r="AY150" s="1833"/>
      <c r="AZ150" s="215"/>
      <c r="BA150" s="2168"/>
      <c r="BB150" s="159" t="s">
        <v>110</v>
      </c>
      <c r="BC150" s="1099" t="s">
        <v>35</v>
      </c>
      <c r="BD150" s="1119" t="s">
        <v>35</v>
      </c>
      <c r="BE150" s="1119" t="s">
        <v>35</v>
      </c>
      <c r="BF150" s="1119" t="s">
        <v>35</v>
      </c>
      <c r="BG150" s="1140" t="s">
        <v>35</v>
      </c>
      <c r="BH150" s="1161" t="s">
        <v>35</v>
      </c>
      <c r="BI150" s="1119" t="s">
        <v>35</v>
      </c>
      <c r="BJ150" s="1119" t="s">
        <v>35</v>
      </c>
      <c r="BK150" s="1119" t="s">
        <v>35</v>
      </c>
      <c r="BL150" s="1140" t="s">
        <v>35</v>
      </c>
      <c r="BM150" s="1161" t="s">
        <v>35</v>
      </c>
      <c r="BN150" s="1119" t="s">
        <v>35</v>
      </c>
      <c r="BO150" s="1119" t="s">
        <v>35</v>
      </c>
      <c r="BP150" s="1119" t="s">
        <v>35</v>
      </c>
      <c r="BQ150" s="1140" t="s">
        <v>35</v>
      </c>
      <c r="BR150" s="1161" t="s">
        <v>35</v>
      </c>
      <c r="BS150" s="1119" t="s">
        <v>35</v>
      </c>
      <c r="BT150" s="1119" t="s">
        <v>35</v>
      </c>
      <c r="BU150" s="1119" t="s">
        <v>35</v>
      </c>
      <c r="BV150" s="1119" t="s">
        <v>35</v>
      </c>
      <c r="BW150" s="1119" t="s">
        <v>35</v>
      </c>
      <c r="BX150" s="1119" t="s">
        <v>35</v>
      </c>
      <c r="BY150" s="1180" t="s">
        <v>35</v>
      </c>
      <c r="BZ150" s="1180" t="s">
        <v>35</v>
      </c>
      <c r="CA150" s="1180" t="s">
        <v>35</v>
      </c>
      <c r="CB150" s="1180" t="s">
        <v>35</v>
      </c>
      <c r="CC150" s="1180" t="s">
        <v>35</v>
      </c>
      <c r="CD150" s="1180" t="s">
        <v>35</v>
      </c>
      <c r="CE150" s="1853"/>
      <c r="CF150" s="1853"/>
      <c r="CG150" s="1853"/>
      <c r="CH150" s="1853"/>
      <c r="CI150" s="1853"/>
      <c r="CJ150" s="1853"/>
      <c r="CK150" s="1853"/>
      <c r="CL150" s="1853"/>
      <c r="CM150" s="1853"/>
      <c r="CN150" s="1853"/>
      <c r="CO150" s="1853"/>
      <c r="CP150" s="1853"/>
      <c r="CQ150" s="1853"/>
      <c r="CR150" s="1853"/>
      <c r="CS150" s="1853"/>
      <c r="CT150" s="1853"/>
      <c r="CU150" s="1853"/>
      <c r="CV150" s="1853"/>
      <c r="CW150" s="1853"/>
      <c r="CX150" s="1853"/>
      <c r="CY150" s="1853"/>
      <c r="CZ150" s="1853"/>
    </row>
    <row r="151" s="130" customFormat="true" ht="15" customHeight="true" x14ac:dyDescent="0.2">
      <c r="A151" s="2110" t="s">
        <v>109</v>
      </c>
      <c r="B151" s="252" t="s">
        <v>49</v>
      </c>
      <c r="C151" s="715">
        <v>2.7607451074707607</v>
      </c>
      <c r="D151" s="716">
        <v>2.7935486860134322</v>
      </c>
      <c r="E151" s="716">
        <v>8.4436661811020883</v>
      </c>
      <c r="F151" s="716">
        <v>23.711013308121409</v>
      </c>
      <c r="G151" s="767">
        <v>20.760092252141483</v>
      </c>
      <c r="H151" s="755">
        <v>32.133517999139059</v>
      </c>
      <c r="I151" s="716">
        <v>35.967606987372704</v>
      </c>
      <c r="J151" s="716">
        <v>30.147285000020602</v>
      </c>
      <c r="K151" s="716">
        <v>22.633164444417847</v>
      </c>
      <c r="L151" s="731">
        <v>12.594212825050063</v>
      </c>
      <c r="M151" s="742">
        <v>1.4310433988770408</v>
      </c>
      <c r="N151" s="716">
        <v>0.98026053998833163</v>
      </c>
      <c r="O151" s="716">
        <v>2.2292378479392889</v>
      </c>
      <c r="P151" s="716">
        <v>3.2025825338858831</v>
      </c>
      <c r="Q151" s="767">
        <v>13.472374796393893</v>
      </c>
      <c r="R151" s="755">
        <v>4.8150601728369109</v>
      </c>
      <c r="S151" s="716">
        <v>38.829992986735547</v>
      </c>
      <c r="T151" s="716">
        <v>16.362507642897022</v>
      </c>
      <c r="U151" s="716">
        <v>8.6001162087240708</v>
      </c>
      <c r="V151" s="716">
        <v>4.4729781613679496</v>
      </c>
      <c r="W151" s="716">
        <v>32.201729947934915</v>
      </c>
      <c r="X151" s="716">
        <v>7.5349532486140571</v>
      </c>
      <c r="Y151" s="717">
        <v>2.3977365826335806</v>
      </c>
      <c r="Z151" s="717">
        <v>5.7222262842462142</v>
      </c>
      <c r="AA151" s="717">
        <v>1.4087676917461041</v>
      </c>
      <c r="AB151" s="717">
        <v>8.7158362539950556</v>
      </c>
      <c r="AC151" s="717">
        <v>4.4114878558070325</v>
      </c>
      <c r="AD151" s="1821">
        <v>16.715283537028853</v>
      </c>
      <c r="AE151" s="1834"/>
      <c r="AF151" s="1834"/>
      <c r="AG151" s="1834"/>
      <c r="AH151" s="1834"/>
      <c r="AI151" s="1834"/>
      <c r="AJ151" s="1834"/>
      <c r="AK151" s="1834"/>
      <c r="AL151" s="1834"/>
      <c r="AM151" s="1834"/>
      <c r="AN151" s="1834"/>
      <c r="AO151" s="1834"/>
      <c r="AP151" s="1834"/>
      <c r="AQ151" s="1834"/>
      <c r="AR151" s="1834"/>
      <c r="AS151" s="1834"/>
      <c r="AT151" s="1834"/>
      <c r="AU151" s="1834"/>
      <c r="AV151" s="1834"/>
      <c r="AW151" s="1834"/>
      <c r="AX151" s="1834"/>
      <c r="AY151" s="1834"/>
      <c r="AZ151" s="215"/>
      <c r="BA151" s="2168" t="s">
        <v>109</v>
      </c>
      <c r="BB151" s="159" t="s">
        <v>49</v>
      </c>
      <c r="BC151" s="1099" t="s">
        <v>35</v>
      </c>
      <c r="BD151" s="1119" t="s">
        <v>35</v>
      </c>
      <c r="BE151" s="1119" t="s">
        <v>35</v>
      </c>
      <c r="BF151" s="1119" t="s">
        <v>35</v>
      </c>
      <c r="BG151" s="1140" t="s">
        <v>35</v>
      </c>
      <c r="BH151" s="1161" t="s">
        <v>35</v>
      </c>
      <c r="BI151" s="1119" t="s">
        <v>35</v>
      </c>
      <c r="BJ151" s="1119" t="s">
        <v>35</v>
      </c>
      <c r="BK151" s="1119" t="s">
        <v>35</v>
      </c>
      <c r="BL151" s="1140" t="s">
        <v>35</v>
      </c>
      <c r="BM151" s="1161" t="s">
        <v>35</v>
      </c>
      <c r="BN151" s="1119" t="s">
        <v>35</v>
      </c>
      <c r="BO151" s="1119" t="s">
        <v>35</v>
      </c>
      <c r="BP151" s="1119" t="s">
        <v>35</v>
      </c>
      <c r="BQ151" s="1140" t="s">
        <v>35</v>
      </c>
      <c r="BR151" s="1161" t="s">
        <v>35</v>
      </c>
      <c r="BS151" s="1119" t="s">
        <v>35</v>
      </c>
      <c r="BT151" s="1119" t="s">
        <v>35</v>
      </c>
      <c r="BU151" s="1119" t="s">
        <v>35</v>
      </c>
      <c r="BV151" s="1119" t="s">
        <v>35</v>
      </c>
      <c r="BW151" s="1119" t="s">
        <v>35</v>
      </c>
      <c r="BX151" s="1119" t="s">
        <v>35</v>
      </c>
      <c r="BY151" s="1180" t="s">
        <v>35</v>
      </c>
      <c r="BZ151" s="1180" t="s">
        <v>35</v>
      </c>
      <c r="CA151" s="1180" t="s">
        <v>35</v>
      </c>
      <c r="CB151" s="1180" t="s">
        <v>35</v>
      </c>
      <c r="CC151" s="1180" t="s">
        <v>35</v>
      </c>
      <c r="CD151" s="1180" t="s">
        <v>35</v>
      </c>
      <c r="CE151" s="1853"/>
      <c r="CF151" s="1853"/>
      <c r="CG151" s="1853"/>
      <c r="CH151" s="1853"/>
      <c r="CI151" s="1853"/>
      <c r="CJ151" s="1853"/>
      <c r="CK151" s="1853"/>
      <c r="CL151" s="1853"/>
      <c r="CM151" s="1853"/>
      <c r="CN151" s="1853"/>
      <c r="CO151" s="1853"/>
      <c r="CP151" s="1853"/>
      <c r="CQ151" s="1853"/>
      <c r="CR151" s="1853"/>
      <c r="CS151" s="1853"/>
      <c r="CT151" s="1853"/>
      <c r="CU151" s="1853"/>
      <c r="CV151" s="1853"/>
      <c r="CW151" s="1853"/>
      <c r="CX151" s="1853"/>
      <c r="CY151" s="1853"/>
      <c r="CZ151" s="1853"/>
    </row>
    <row r="152" s="130" customFormat="true" ht="15" customHeight="true" x14ac:dyDescent="0.2">
      <c r="A152" s="2169"/>
      <c r="B152" s="253" t="s">
        <v>48</v>
      </c>
      <c r="C152" s="718">
        <v>97.239254892529189</v>
      </c>
      <c r="D152" s="719">
        <v>97.206451313986548</v>
      </c>
      <c r="E152" s="719">
        <v>91.556333818897784</v>
      </c>
      <c r="F152" s="719">
        <v>76.288986691878534</v>
      </c>
      <c r="G152" s="768">
        <v>79.239907747858581</v>
      </c>
      <c r="H152" s="756">
        <v>67.866482000860984</v>
      </c>
      <c r="I152" s="719">
        <v>64.032393012627281</v>
      </c>
      <c r="J152" s="719">
        <v>69.852714999979426</v>
      </c>
      <c r="K152" s="719">
        <v>77.366835555582227</v>
      </c>
      <c r="L152" s="732">
        <v>87.405787174949921</v>
      </c>
      <c r="M152" s="743">
        <v>98.568956601122963</v>
      </c>
      <c r="N152" s="719">
        <v>99.019739460011664</v>
      </c>
      <c r="O152" s="719">
        <v>97.770762152060712</v>
      </c>
      <c r="P152" s="719">
        <v>96.797417466114027</v>
      </c>
      <c r="Q152" s="768">
        <v>86.527625203606107</v>
      </c>
      <c r="R152" s="756">
        <v>95.18493982716312</v>
      </c>
      <c r="S152" s="719">
        <v>61.170007013264325</v>
      </c>
      <c r="T152" s="719">
        <v>83.637492357102985</v>
      </c>
      <c r="U152" s="719">
        <v>91.399883791275869</v>
      </c>
      <c r="V152" s="719">
        <v>95.527021838632066</v>
      </c>
      <c r="W152" s="719">
        <v>67.798270052065121</v>
      </c>
      <c r="X152" s="719">
        <v>92.465046751385898</v>
      </c>
      <c r="Y152" s="720">
        <v>97.602263417366444</v>
      </c>
      <c r="Z152" s="720">
        <v>94.277773715753739</v>
      </c>
      <c r="AA152" s="720">
        <v>98.591232308253879</v>
      </c>
      <c r="AB152" s="720">
        <v>91.284163746004992</v>
      </c>
      <c r="AC152" s="720">
        <v>95.588512144192947</v>
      </c>
      <c r="AD152" s="1822">
        <v>83.284716462971346</v>
      </c>
      <c r="AE152" s="1835"/>
      <c r="AF152" s="1835"/>
      <c r="AG152" s="1835"/>
      <c r="AH152" s="1835"/>
      <c r="AI152" s="1835"/>
      <c r="AJ152" s="1835"/>
      <c r="AK152" s="1835"/>
      <c r="AL152" s="1835"/>
      <c r="AM152" s="1835"/>
      <c r="AN152" s="1835"/>
      <c r="AO152" s="1835"/>
      <c r="AP152" s="1835"/>
      <c r="AQ152" s="1835"/>
      <c r="AR152" s="1835"/>
      <c r="AS152" s="1835"/>
      <c r="AT152" s="1835"/>
      <c r="AU152" s="1835"/>
      <c r="AV152" s="1835"/>
      <c r="AW152" s="1835"/>
      <c r="AX152" s="1835"/>
      <c r="AY152" s="1835"/>
      <c r="AZ152" s="215"/>
      <c r="BA152" s="2170"/>
      <c r="BB152" s="235" t="s">
        <v>48</v>
      </c>
      <c r="BC152" s="1100" t="s">
        <v>35</v>
      </c>
      <c r="BD152" s="1120" t="s">
        <v>35</v>
      </c>
      <c r="BE152" s="1120" t="s">
        <v>35</v>
      </c>
      <c r="BF152" s="1120" t="s">
        <v>35</v>
      </c>
      <c r="BG152" s="1141" t="s">
        <v>35</v>
      </c>
      <c r="BH152" s="1162" t="s">
        <v>35</v>
      </c>
      <c r="BI152" s="1120" t="s">
        <v>35</v>
      </c>
      <c r="BJ152" s="1120" t="s">
        <v>35</v>
      </c>
      <c r="BK152" s="1120" t="s">
        <v>35</v>
      </c>
      <c r="BL152" s="1141" t="s">
        <v>35</v>
      </c>
      <c r="BM152" s="1162" t="s">
        <v>35</v>
      </c>
      <c r="BN152" s="1120" t="s">
        <v>35</v>
      </c>
      <c r="BO152" s="1120" t="s">
        <v>35</v>
      </c>
      <c r="BP152" s="1120" t="s">
        <v>35</v>
      </c>
      <c r="BQ152" s="1141" t="s">
        <v>35</v>
      </c>
      <c r="BR152" s="1162" t="s">
        <v>35</v>
      </c>
      <c r="BS152" s="1120" t="s">
        <v>35</v>
      </c>
      <c r="BT152" s="1120" t="s">
        <v>35</v>
      </c>
      <c r="BU152" s="1120" t="s">
        <v>35</v>
      </c>
      <c r="BV152" s="1120" t="s">
        <v>35</v>
      </c>
      <c r="BW152" s="1120" t="s">
        <v>35</v>
      </c>
      <c r="BX152" s="1120" t="s">
        <v>35</v>
      </c>
      <c r="BY152" s="1181" t="s">
        <v>35</v>
      </c>
      <c r="BZ152" s="1181" t="s">
        <v>35</v>
      </c>
      <c r="CA152" s="1181" t="s">
        <v>35</v>
      </c>
      <c r="CB152" s="1181" t="s">
        <v>35</v>
      </c>
      <c r="CC152" s="1181" t="s">
        <v>35</v>
      </c>
      <c r="CD152" s="1181" t="s">
        <v>35</v>
      </c>
      <c r="CE152" s="1854"/>
      <c r="CF152" s="1854"/>
      <c r="CG152" s="1854"/>
      <c r="CH152" s="1854"/>
      <c r="CI152" s="1854"/>
      <c r="CJ152" s="1854"/>
      <c r="CK152" s="1854"/>
      <c r="CL152" s="1854"/>
      <c r="CM152" s="1854"/>
      <c r="CN152" s="1854"/>
      <c r="CO152" s="1854"/>
      <c r="CP152" s="1854"/>
      <c r="CQ152" s="1854"/>
      <c r="CR152" s="1854"/>
      <c r="CS152" s="1854"/>
      <c r="CT152" s="1854"/>
      <c r="CU152" s="1854"/>
      <c r="CV152" s="1854"/>
      <c r="CW152" s="1854"/>
      <c r="CX152" s="1854"/>
      <c r="CY152" s="1854"/>
      <c r="CZ152" s="1854"/>
    </row>
    <row r="153" s="135" customFormat="true" ht="15" customHeight="true" x14ac:dyDescent="0.2">
      <c r="A153" s="2099" t="s">
        <v>62</v>
      </c>
      <c r="B153" s="1006" t="s">
        <v>176</v>
      </c>
      <c r="C153" s="918">
        <v>0.46142721599629605</v>
      </c>
      <c r="D153" s="919">
        <v>0.35489895952838069</v>
      </c>
      <c r="E153" s="919">
        <v>5.9043855323735839</v>
      </c>
      <c r="F153" s="919">
        <v>38.989125276531972</v>
      </c>
      <c r="G153" s="920">
        <v>83.239798585988069</v>
      </c>
      <c r="H153" s="921">
        <v>23.56179071455977</v>
      </c>
      <c r="I153" s="919">
        <v>57.475215101845187</v>
      </c>
      <c r="J153" s="919">
        <v>72.849894852537602</v>
      </c>
      <c r="K153" s="919">
        <v>86.031924214957783</v>
      </c>
      <c r="L153" s="922">
        <v>88.368730542359046</v>
      </c>
      <c r="M153" s="923">
        <v>8.3132446600820531E-2</v>
      </c>
      <c r="N153" s="919">
        <v>0.10666898384590817</v>
      </c>
      <c r="O153" s="919">
        <v>0.10445525939490233</v>
      </c>
      <c r="P153" s="919">
        <v>1.632099546644366</v>
      </c>
      <c r="Q153" s="920">
        <v>27.761793716593026</v>
      </c>
      <c r="R153" s="921">
        <v>3.6867799619331536</v>
      </c>
      <c r="S153" s="919">
        <v>96.641273120358449</v>
      </c>
      <c r="T153" s="919">
        <v>48.410719646107317</v>
      </c>
      <c r="U153" s="919">
        <v>73.535791310472604</v>
      </c>
      <c r="V153" s="919">
        <v>7.5118993082243586</v>
      </c>
      <c r="W153" s="919">
        <v>55.417189237342257</v>
      </c>
      <c r="X153" s="919">
        <v>25.682329494476846</v>
      </c>
      <c r="Y153" s="919">
        <v>0</v>
      </c>
      <c r="Z153" s="919">
        <v>14.250882683613447</v>
      </c>
      <c r="AA153" s="919">
        <v>0</v>
      </c>
      <c r="AB153" s="919">
        <v>7.9078968334945783</v>
      </c>
      <c r="AC153" s="919">
        <v>16.97336987600772</v>
      </c>
      <c r="AD153" s="1819">
        <v>44.784933664314231</v>
      </c>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635"/>
      <c r="BA153" s="2230" t="s">
        <v>62</v>
      </c>
      <c r="BB153" s="1023" t="s">
        <v>176</v>
      </c>
      <c r="BC153" s="339">
        <v>31.095037000000005</v>
      </c>
      <c r="BD153" s="305">
        <v>22.852553</v>
      </c>
      <c r="BE153" s="305">
        <v>391.04096299999986</v>
      </c>
      <c r="BF153" s="305">
        <v>2559.5726659999959</v>
      </c>
      <c r="BG153" s="340">
        <v>5511.5792760000013</v>
      </c>
      <c r="BH153" s="351">
        <v>516.78779199999997</v>
      </c>
      <c r="BI153" s="305">
        <v>1266.8329210000011</v>
      </c>
      <c r="BJ153" s="305">
        <v>1551.1066100000003</v>
      </c>
      <c r="BK153" s="305">
        <v>1929.6645260000016</v>
      </c>
      <c r="BL153" s="340">
        <v>1950.2453240000016</v>
      </c>
      <c r="BM153" s="351">
        <v>3.6922600000000001</v>
      </c>
      <c r="BN153" s="305">
        <v>4.7021440000000005</v>
      </c>
      <c r="BO153" s="305">
        <v>4.5784219999999998</v>
      </c>
      <c r="BP153" s="305">
        <v>71.727819000000011</v>
      </c>
      <c r="BQ153" s="340">
        <v>1216.8026770000013</v>
      </c>
      <c r="BR153" s="351">
        <v>62.41200000000002</v>
      </c>
      <c r="BS153" s="305">
        <v>1554.3285130000022</v>
      </c>
      <c r="BT153" s="305">
        <v>706.36312099999998</v>
      </c>
      <c r="BU153" s="305">
        <v>894.05066200000022</v>
      </c>
      <c r="BV153" s="305">
        <v>206.68181900000005</v>
      </c>
      <c r="BW153" s="305">
        <v>2517.7692290000014</v>
      </c>
      <c r="BX153" s="305">
        <v>284.65090999999984</v>
      </c>
      <c r="BY153" s="306">
        <v>0</v>
      </c>
      <c r="BZ153" s="306">
        <v>149.11532200000002</v>
      </c>
      <c r="CA153" s="306">
        <v>0</v>
      </c>
      <c r="CB153" s="306">
        <v>263.09981200000004</v>
      </c>
      <c r="CC153" s="306">
        <v>512.13935599999968</v>
      </c>
      <c r="CD153" s="306">
        <v>1365.5297509999998</v>
      </c>
      <c r="CE153" s="1855"/>
      <c r="CF153" s="1855"/>
      <c r="CG153" s="1855"/>
      <c r="CH153" s="1855"/>
      <c r="CI153" s="1855"/>
      <c r="CJ153" s="1855"/>
      <c r="CK153" s="1855"/>
      <c r="CL153" s="1855"/>
      <c r="CM153" s="1855"/>
      <c r="CN153" s="1855"/>
      <c r="CO153" s="1855"/>
      <c r="CP153" s="1855"/>
      <c r="CQ153" s="1855"/>
      <c r="CR153" s="1855"/>
      <c r="CS153" s="1855"/>
      <c r="CT153" s="1855"/>
      <c r="CU153" s="1855"/>
      <c r="CV153" s="1855"/>
      <c r="CW153" s="1855"/>
      <c r="CX153" s="1855"/>
      <c r="CY153" s="1855"/>
      <c r="CZ153" s="1855"/>
    </row>
    <row r="154" s="135" customFormat="true" ht="15" customHeight="true" x14ac:dyDescent="0.2">
      <c r="A154" s="2099"/>
      <c r="B154" s="1006" t="s">
        <v>177</v>
      </c>
      <c r="C154" s="918">
        <v>0.309361390548684</v>
      </c>
      <c r="D154" s="919">
        <v>1.2453738620253769</v>
      </c>
      <c r="E154" s="919">
        <v>1.9962538807461252</v>
      </c>
      <c r="F154" s="919">
        <v>8.8104669390782568</v>
      </c>
      <c r="G154" s="920">
        <v>13.664192376098022</v>
      </c>
      <c r="H154" s="921">
        <v>5.0601385989518226</v>
      </c>
      <c r="I154" s="919">
        <v>11.641816414157674</v>
      </c>
      <c r="J154" s="919">
        <v>24.431381811917387</v>
      </c>
      <c r="K154" s="919">
        <v>13.476788621582761</v>
      </c>
      <c r="L154" s="922">
        <v>11.631269457640917</v>
      </c>
      <c r="M154" s="923">
        <v>0</v>
      </c>
      <c r="N154" s="919">
        <v>0</v>
      </c>
      <c r="O154" s="919">
        <v>1.824075059345293</v>
      </c>
      <c r="P154" s="919">
        <v>1.2026895181634174</v>
      </c>
      <c r="Q154" s="920">
        <v>3.1219285096794609</v>
      </c>
      <c r="R154" s="921">
        <v>0</v>
      </c>
      <c r="S154" s="919">
        <v>2.9310270499899072</v>
      </c>
      <c r="T154" s="919">
        <v>2.4117514829073921</v>
      </c>
      <c r="U154" s="919">
        <v>4.1912946099102646</v>
      </c>
      <c r="V154" s="919">
        <v>6.8801349461362875</v>
      </c>
      <c r="W154" s="919">
        <v>19.642433980897337</v>
      </c>
      <c r="X154" s="919">
        <v>4.6458561180009701</v>
      </c>
      <c r="Y154" s="919">
        <v>0.51952093795696974</v>
      </c>
      <c r="Z154" s="919">
        <v>1.3294457900030334</v>
      </c>
      <c r="AA154" s="919">
        <v>0</v>
      </c>
      <c r="AB154" s="919">
        <v>5.8881641365225494</v>
      </c>
      <c r="AC154" s="919">
        <v>5.3066518203172661</v>
      </c>
      <c r="AD154" s="1819">
        <v>1.9194120348239463</v>
      </c>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635"/>
      <c r="BA154" s="2231"/>
      <c r="BB154" s="1024" t="s">
        <v>177</v>
      </c>
      <c r="BC154" s="341">
        <v>20.847499999999997</v>
      </c>
      <c r="BD154" s="307">
        <v>80.191759999999988</v>
      </c>
      <c r="BE154" s="307">
        <v>132.20969999999997</v>
      </c>
      <c r="BF154" s="307">
        <v>578.3928259999999</v>
      </c>
      <c r="BG154" s="342">
        <v>904.75086199999998</v>
      </c>
      <c r="BH154" s="352">
        <v>110.98553100000001</v>
      </c>
      <c r="BI154" s="307">
        <v>256.60167200000001</v>
      </c>
      <c r="BJ154" s="307">
        <v>520.18850400000008</v>
      </c>
      <c r="BK154" s="307">
        <v>302.27942900000005</v>
      </c>
      <c r="BL154" s="342">
        <v>256.695199</v>
      </c>
      <c r="BM154" s="352">
        <v>0</v>
      </c>
      <c r="BN154" s="307">
        <v>0</v>
      </c>
      <c r="BO154" s="307">
        <v>79.951793999999992</v>
      </c>
      <c r="BP154" s="307">
        <v>52.856026000000007</v>
      </c>
      <c r="BQ154" s="342">
        <v>136.83449300000001</v>
      </c>
      <c r="BR154" s="352">
        <v>0</v>
      </c>
      <c r="BS154" s="307">
        <v>47.141130999999994</v>
      </c>
      <c r="BT154" s="307">
        <v>35.189981000000003</v>
      </c>
      <c r="BU154" s="307">
        <v>50.95790299999998</v>
      </c>
      <c r="BV154" s="307">
        <v>189.29950300000007</v>
      </c>
      <c r="BW154" s="307">
        <v>892.41472799999997</v>
      </c>
      <c r="BX154" s="307">
        <v>51.49249300000001</v>
      </c>
      <c r="BY154" s="308">
        <v>21.441224999999999</v>
      </c>
      <c r="BZ154" s="308">
        <v>13.910769</v>
      </c>
      <c r="CA154" s="308">
        <v>0</v>
      </c>
      <c r="CB154" s="308">
        <v>195.90226200000001</v>
      </c>
      <c r="CC154" s="308">
        <v>160.118189</v>
      </c>
      <c r="CD154" s="308">
        <v>58.524464000000009</v>
      </c>
      <c r="CE154" s="1855"/>
      <c r="CF154" s="1855"/>
      <c r="CG154" s="1855"/>
      <c r="CH154" s="1855"/>
      <c r="CI154" s="1855"/>
      <c r="CJ154" s="1855"/>
      <c r="CK154" s="1855"/>
      <c r="CL154" s="1855"/>
      <c r="CM154" s="1855"/>
      <c r="CN154" s="1855"/>
      <c r="CO154" s="1855"/>
      <c r="CP154" s="1855"/>
      <c r="CQ154" s="1855"/>
      <c r="CR154" s="1855"/>
      <c r="CS154" s="1855"/>
      <c r="CT154" s="1855"/>
      <c r="CU154" s="1855"/>
      <c r="CV154" s="1855"/>
      <c r="CW154" s="1855"/>
      <c r="CX154" s="1855"/>
      <c r="CY154" s="1855"/>
      <c r="CZ154" s="1855"/>
    </row>
    <row r="155" s="135" customFormat="true" ht="15" customHeight="true" x14ac:dyDescent="0.2">
      <c r="A155" s="2099"/>
      <c r="B155" s="1006" t="s">
        <v>178</v>
      </c>
      <c r="C155" s="918">
        <v>2.8295584998585461</v>
      </c>
      <c r="D155" s="919">
        <v>7.3843898060044255</v>
      </c>
      <c r="E155" s="919">
        <v>13.30544212499826</v>
      </c>
      <c r="F155" s="919">
        <v>12.821576616272154</v>
      </c>
      <c r="G155" s="920">
        <v>1.44094281550212</v>
      </c>
      <c r="H155" s="921">
        <v>17.177129412020435</v>
      </c>
      <c r="I155" s="919">
        <v>4.9873452919070793</v>
      </c>
      <c r="J155" s="919">
        <v>0.16658775739894327</v>
      </c>
      <c r="K155" s="919">
        <v>0.34197108096656331</v>
      </c>
      <c r="L155" s="922">
        <v>0</v>
      </c>
      <c r="M155" s="923">
        <v>1.2156337439087161</v>
      </c>
      <c r="N155" s="919">
        <v>3.8482825458083014</v>
      </c>
      <c r="O155" s="919">
        <v>9.0206933487095586</v>
      </c>
      <c r="P155" s="919">
        <v>12.660300602117259</v>
      </c>
      <c r="Q155" s="920">
        <v>18.507611425088907</v>
      </c>
      <c r="R155" s="921">
        <v>0</v>
      </c>
      <c r="S155" s="919">
        <v>0</v>
      </c>
      <c r="T155" s="919">
        <v>7.6115563498331511</v>
      </c>
      <c r="U155" s="919">
        <v>5.0291068642869297</v>
      </c>
      <c r="V155" s="919">
        <v>6.2574856419111855</v>
      </c>
      <c r="W155" s="919">
        <v>5.7850516508481578</v>
      </c>
      <c r="X155" s="919">
        <v>4.0614503306174514</v>
      </c>
      <c r="Y155" s="919">
        <v>5.8374160282000354</v>
      </c>
      <c r="Z155" s="919">
        <v>1.0960293266524395</v>
      </c>
      <c r="AA155" s="919">
        <v>10.778166157946762</v>
      </c>
      <c r="AB155" s="919">
        <v>19.386999332994137</v>
      </c>
      <c r="AC155" s="919">
        <v>13.143336542466683</v>
      </c>
      <c r="AD155" s="1819">
        <v>3.3701701333181906</v>
      </c>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635"/>
      <c r="BA155" s="2231"/>
      <c r="BB155" s="1024" t="s">
        <v>178</v>
      </c>
      <c r="BC155" s="341">
        <v>190.68061700000001</v>
      </c>
      <c r="BD155" s="307">
        <v>475.49353100000002</v>
      </c>
      <c r="BE155" s="307">
        <v>881.20480499999985</v>
      </c>
      <c r="BF155" s="307">
        <v>841.7156530000002</v>
      </c>
      <c r="BG155" s="342">
        <v>95.409536000000003</v>
      </c>
      <c r="BH155" s="352">
        <v>376.7511090000001</v>
      </c>
      <c r="BI155" s="307">
        <v>109.927961</v>
      </c>
      <c r="BJ155" s="307">
        <v>3.5469560000000002</v>
      </c>
      <c r="BK155" s="307">
        <v>7.670285999999999</v>
      </c>
      <c r="BL155" s="342">
        <v>0</v>
      </c>
      <c r="BM155" s="352">
        <v>53.991384000000004</v>
      </c>
      <c r="BN155" s="307">
        <v>169.63861499999999</v>
      </c>
      <c r="BO155" s="307">
        <v>395.38976900000006</v>
      </c>
      <c r="BP155" s="307">
        <v>556.39728100000002</v>
      </c>
      <c r="BQ155" s="342">
        <v>811.19078100000002</v>
      </c>
      <c r="BR155" s="352">
        <v>0</v>
      </c>
      <c r="BS155" s="307">
        <v>0</v>
      </c>
      <c r="BT155" s="307">
        <v>111.06058199999998</v>
      </c>
      <c r="BU155" s="307">
        <v>61.144052999999985</v>
      </c>
      <c r="BV155" s="307">
        <v>172.16797800000003</v>
      </c>
      <c r="BW155" s="307">
        <v>262.83225899999996</v>
      </c>
      <c r="BX155" s="307">
        <v>45.015213000000003</v>
      </c>
      <c r="BY155" s="308">
        <v>240.91685500000003</v>
      </c>
      <c r="BZ155" s="308">
        <v>11.468395999999998</v>
      </c>
      <c r="CA155" s="308">
        <v>435.54870499999993</v>
      </c>
      <c r="CB155" s="308">
        <v>645.01548100000014</v>
      </c>
      <c r="CC155" s="308">
        <v>396.57533899999999</v>
      </c>
      <c r="CD155" s="308">
        <v>102.759281</v>
      </c>
      <c r="CE155" s="1855"/>
      <c r="CF155" s="1855"/>
      <c r="CG155" s="1855"/>
      <c r="CH155" s="1855"/>
      <c r="CI155" s="1855"/>
      <c r="CJ155" s="1855"/>
      <c r="CK155" s="1855"/>
      <c r="CL155" s="1855"/>
      <c r="CM155" s="1855"/>
      <c r="CN155" s="1855"/>
      <c r="CO155" s="1855"/>
      <c r="CP155" s="1855"/>
      <c r="CQ155" s="1855"/>
      <c r="CR155" s="1855"/>
      <c r="CS155" s="1855"/>
      <c r="CT155" s="1855"/>
      <c r="CU155" s="1855"/>
      <c r="CV155" s="1855"/>
      <c r="CW155" s="1855"/>
      <c r="CX155" s="1855"/>
      <c r="CY155" s="1855"/>
      <c r="CZ155" s="1855"/>
    </row>
    <row r="156" s="135" customFormat="true" ht="15" customHeight="true" x14ac:dyDescent="0.2">
      <c r="A156" s="2099"/>
      <c r="B156" s="1006" t="s">
        <v>179</v>
      </c>
      <c r="C156" s="918">
        <v>0.50537668516392797</v>
      </c>
      <c r="D156" s="919">
        <v>1.1763269522944511</v>
      </c>
      <c r="E156" s="919">
        <v>4.9172076941682272</v>
      </c>
      <c r="F156" s="919">
        <v>6.5925926823976422</v>
      </c>
      <c r="G156" s="920">
        <v>0.85602959678979462</v>
      </c>
      <c r="H156" s="921">
        <v>4.6288678102040741</v>
      </c>
      <c r="I156" s="919">
        <v>4.5899714460860706</v>
      </c>
      <c r="J156" s="919">
        <v>0.61506108971660334</v>
      </c>
      <c r="K156" s="919">
        <v>0</v>
      </c>
      <c r="L156" s="922">
        <v>0</v>
      </c>
      <c r="M156" s="923">
        <v>0.6968233425929462</v>
      </c>
      <c r="N156" s="919">
        <v>0.59147319805658571</v>
      </c>
      <c r="O156" s="919">
        <v>0.95266918464733763</v>
      </c>
      <c r="P156" s="919">
        <v>4.3416510953783938</v>
      </c>
      <c r="Q156" s="920">
        <v>9.5723978664764342</v>
      </c>
      <c r="R156" s="921">
        <v>1.1627192642485831</v>
      </c>
      <c r="S156" s="919">
        <v>0</v>
      </c>
      <c r="T156" s="919">
        <v>10.077272908763224</v>
      </c>
      <c r="U156" s="919">
        <v>0.68568371310258158</v>
      </c>
      <c r="V156" s="919">
        <v>0.10953094555765902</v>
      </c>
      <c r="W156" s="919">
        <v>0.17460004354231382</v>
      </c>
      <c r="X156" s="919">
        <v>2.7496783656026693</v>
      </c>
      <c r="Y156" s="919">
        <v>0</v>
      </c>
      <c r="Z156" s="919">
        <v>2.9975583951342788</v>
      </c>
      <c r="AA156" s="919">
        <v>4.8533415581449146</v>
      </c>
      <c r="AB156" s="919">
        <v>11.342586524420984</v>
      </c>
      <c r="AC156" s="919">
        <v>1.2231052756730119</v>
      </c>
      <c r="AD156" s="1819">
        <v>2.1871627745215312</v>
      </c>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635"/>
      <c r="BA156" s="2231"/>
      <c r="BB156" s="1024" t="s">
        <v>179</v>
      </c>
      <c r="BC156" s="341">
        <v>34.056739999999998</v>
      </c>
      <c r="BD156" s="307">
        <v>75.745710999999986</v>
      </c>
      <c r="BE156" s="307">
        <v>325.66126000000008</v>
      </c>
      <c r="BF156" s="307">
        <v>432.79298799999992</v>
      </c>
      <c r="BG156" s="342">
        <v>56.680519000000004</v>
      </c>
      <c r="BH156" s="352">
        <v>101.52634000000002</v>
      </c>
      <c r="BI156" s="307">
        <v>101.16929400000001</v>
      </c>
      <c r="BJ156" s="307">
        <v>13.095768</v>
      </c>
      <c r="BK156" s="307">
        <v>0</v>
      </c>
      <c r="BL156" s="342">
        <v>0</v>
      </c>
      <c r="BM156" s="352">
        <v>30.948841999999999</v>
      </c>
      <c r="BN156" s="307">
        <v>26.07311</v>
      </c>
      <c r="BO156" s="307">
        <v>41.756839999999997</v>
      </c>
      <c r="BP156" s="307">
        <v>190.80770199999998</v>
      </c>
      <c r="BQ156" s="342">
        <v>419.55932199999984</v>
      </c>
      <c r="BR156" s="352">
        <v>19.683202000000001</v>
      </c>
      <c r="BS156" s="307">
        <v>0</v>
      </c>
      <c r="BT156" s="307">
        <v>147.03797</v>
      </c>
      <c r="BU156" s="307">
        <v>8.3365659999999995</v>
      </c>
      <c r="BV156" s="307">
        <v>3.0136259999999999</v>
      </c>
      <c r="BW156" s="307">
        <v>7.9326040000000004</v>
      </c>
      <c r="BX156" s="307">
        <v>30.476147000000001</v>
      </c>
      <c r="BY156" s="308">
        <v>0</v>
      </c>
      <c r="BZ156" s="308">
        <v>31.365206999999998</v>
      </c>
      <c r="CA156" s="308">
        <v>196.124888</v>
      </c>
      <c r="CB156" s="308">
        <v>377.37371199999995</v>
      </c>
      <c r="CC156" s="308">
        <v>36.904889999999995</v>
      </c>
      <c r="CD156" s="308">
        <v>66.688406000000001</v>
      </c>
      <c r="CE156" s="1855"/>
      <c r="CF156" s="1855"/>
      <c r="CG156" s="1855"/>
      <c r="CH156" s="1855"/>
      <c r="CI156" s="1855"/>
      <c r="CJ156" s="1855"/>
      <c r="CK156" s="1855"/>
      <c r="CL156" s="1855"/>
      <c r="CM156" s="1855"/>
      <c r="CN156" s="1855"/>
      <c r="CO156" s="1855"/>
      <c r="CP156" s="1855"/>
      <c r="CQ156" s="1855"/>
      <c r="CR156" s="1855"/>
      <c r="CS156" s="1855"/>
      <c r="CT156" s="1855"/>
      <c r="CU156" s="1855"/>
      <c r="CV156" s="1855"/>
      <c r="CW156" s="1855"/>
      <c r="CX156" s="1855"/>
      <c r="CY156" s="1855"/>
      <c r="CZ156" s="1855"/>
    </row>
    <row r="157" s="135" customFormat="true" ht="15" customHeight="true" x14ac:dyDescent="0.2">
      <c r="A157" s="2099"/>
      <c r="B157" s="1006" t="s">
        <v>180</v>
      </c>
      <c r="C157" s="918">
        <v>0.84202642884472334</v>
      </c>
      <c r="D157" s="919">
        <v>0.86713836025140534</v>
      </c>
      <c r="E157" s="919">
        <v>1.3682548112619495</v>
      </c>
      <c r="F157" s="919">
        <v>3.2618239259233648</v>
      </c>
      <c r="G157" s="920">
        <v>0.19220616893919767</v>
      </c>
      <c r="H157" s="921">
        <v>3.1253775438154454</v>
      </c>
      <c r="I157" s="919">
        <v>2.8442518441419882</v>
      </c>
      <c r="J157" s="919">
        <v>0.53480438726282453</v>
      </c>
      <c r="K157" s="919">
        <v>0.14931608249295036</v>
      </c>
      <c r="L157" s="922">
        <v>0</v>
      </c>
      <c r="M157" s="923">
        <v>0.51601089040769377</v>
      </c>
      <c r="N157" s="919">
        <v>1.2922394201202114</v>
      </c>
      <c r="O157" s="919">
        <v>0.43381878652209283</v>
      </c>
      <c r="P157" s="919">
        <v>1.1496207100005951</v>
      </c>
      <c r="Q157" s="920">
        <v>3.0723105955488328</v>
      </c>
      <c r="R157" s="921">
        <v>0</v>
      </c>
      <c r="S157" s="919">
        <v>0</v>
      </c>
      <c r="T157" s="919">
        <v>7.6000948699521595</v>
      </c>
      <c r="U157" s="919">
        <v>7.624982695084789</v>
      </c>
      <c r="V157" s="919">
        <v>6.4248745309237671</v>
      </c>
      <c r="W157" s="919">
        <v>0</v>
      </c>
      <c r="X157" s="919">
        <v>0.35483356289584334</v>
      </c>
      <c r="Y157" s="919">
        <v>0.761977998818399</v>
      </c>
      <c r="Z157" s="919">
        <v>2.1791957578195114E-2</v>
      </c>
      <c r="AA157" s="919">
        <v>0.27459547884164437</v>
      </c>
      <c r="AB157" s="919">
        <v>6.1516207619294487E-2</v>
      </c>
      <c r="AC157" s="919">
        <v>0</v>
      </c>
      <c r="AD157" s="1819">
        <v>3.0645313124978472E-2</v>
      </c>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635"/>
      <c r="BA157" s="2231"/>
      <c r="BB157" s="1024" t="s">
        <v>180</v>
      </c>
      <c r="BC157" s="341">
        <v>56.743169999999999</v>
      </c>
      <c r="BD157" s="307">
        <v>55.836526999999997</v>
      </c>
      <c r="BE157" s="307">
        <v>90.618011999999993</v>
      </c>
      <c r="BF157" s="307">
        <v>214.13343599999996</v>
      </c>
      <c r="BG157" s="342">
        <v>12.726599</v>
      </c>
      <c r="BH157" s="352">
        <v>68.549839000000006</v>
      </c>
      <c r="BI157" s="307">
        <v>62.691229</v>
      </c>
      <c r="BJ157" s="307">
        <v>11.386957000000001</v>
      </c>
      <c r="BK157" s="307">
        <v>3.3491050000000002</v>
      </c>
      <c r="BL157" s="342">
        <v>0</v>
      </c>
      <c r="BM157" s="352">
        <v>22.918203999999999</v>
      </c>
      <c r="BN157" s="307">
        <v>56.964036000000007</v>
      </c>
      <c r="BO157" s="307">
        <v>19.014892</v>
      </c>
      <c r="BP157" s="307">
        <v>50.523747999999998</v>
      </c>
      <c r="BQ157" s="342">
        <v>134.65973399999999</v>
      </c>
      <c r="BR157" s="352">
        <v>0</v>
      </c>
      <c r="BS157" s="307">
        <v>0</v>
      </c>
      <c r="BT157" s="307">
        <v>110.89334700000001</v>
      </c>
      <c r="BU157" s="307">
        <v>92.70480000000002</v>
      </c>
      <c r="BV157" s="307">
        <v>176.77350299999998</v>
      </c>
      <c r="BW157" s="307">
        <v>0</v>
      </c>
      <c r="BX157" s="307">
        <v>3.9328089999999998</v>
      </c>
      <c r="BY157" s="308">
        <v>31.447706</v>
      </c>
      <c r="BZ157" s="308">
        <v>0.228022</v>
      </c>
      <c r="CA157" s="308">
        <v>11.09648</v>
      </c>
      <c r="CB157" s="308">
        <v>2.0466760000000002</v>
      </c>
      <c r="CC157" s="308">
        <v>0</v>
      </c>
      <c r="CD157" s="308">
        <v>0.93440100000000004</v>
      </c>
      <c r="CE157" s="1855"/>
      <c r="CF157" s="1855"/>
      <c r="CG157" s="1855"/>
      <c r="CH157" s="1855"/>
      <c r="CI157" s="1855"/>
      <c r="CJ157" s="1855"/>
      <c r="CK157" s="1855"/>
      <c r="CL157" s="1855"/>
      <c r="CM157" s="1855"/>
      <c r="CN157" s="1855"/>
      <c r="CO157" s="1855"/>
      <c r="CP157" s="1855"/>
      <c r="CQ157" s="1855"/>
      <c r="CR157" s="1855"/>
      <c r="CS157" s="1855"/>
      <c r="CT157" s="1855"/>
      <c r="CU157" s="1855"/>
      <c r="CV157" s="1855"/>
      <c r="CW157" s="1855"/>
      <c r="CX157" s="1855"/>
      <c r="CY157" s="1855"/>
      <c r="CZ157" s="1855"/>
    </row>
    <row r="158" s="135" customFormat="true" ht="15" customHeight="true" x14ac:dyDescent="0.2">
      <c r="A158" s="2099"/>
      <c r="B158" s="1006" t="s">
        <v>181</v>
      </c>
      <c r="C158" s="918">
        <v>94.993017286415665</v>
      </c>
      <c r="D158" s="919">
        <v>88.525917754013193</v>
      </c>
      <c r="E158" s="919">
        <v>71.170689194655537</v>
      </c>
      <c r="F158" s="919">
        <v>28.033880225129433</v>
      </c>
      <c r="G158" s="920">
        <v>0.40519903208085351</v>
      </c>
      <c r="H158" s="921">
        <v>40.741638550334244</v>
      </c>
      <c r="I158" s="919">
        <v>14.700234590236802</v>
      </c>
      <c r="J158" s="919">
        <v>0.7752369001346372</v>
      </c>
      <c r="K158" s="919">
        <v>0</v>
      </c>
      <c r="L158" s="922">
        <v>0</v>
      </c>
      <c r="M158" s="923">
        <v>97.488399576489826</v>
      </c>
      <c r="N158" s="919">
        <v>94.161335852169074</v>
      </c>
      <c r="O158" s="919">
        <v>87.493219284306974</v>
      </c>
      <c r="P158" s="919">
        <v>78.952370382770383</v>
      </c>
      <c r="Q158" s="920">
        <v>37.942636200611183</v>
      </c>
      <c r="R158" s="921">
        <v>95.150500773818294</v>
      </c>
      <c r="S158" s="919">
        <v>0.42769982965160036</v>
      </c>
      <c r="T158" s="919">
        <v>23.595943510768048</v>
      </c>
      <c r="U158" s="919">
        <v>8.6570295576937344</v>
      </c>
      <c r="V158" s="919">
        <v>72.816074627246834</v>
      </c>
      <c r="W158" s="919">
        <v>15.056993064019961</v>
      </c>
      <c r="X158" s="919">
        <v>62.505852128406183</v>
      </c>
      <c r="Y158" s="919">
        <v>92.699403629368476</v>
      </c>
      <c r="Z158" s="919">
        <v>80.304291847018476</v>
      </c>
      <c r="AA158" s="919">
        <v>84.093896805066692</v>
      </c>
      <c r="AB158" s="919">
        <v>54.400045894809011</v>
      </c>
      <c r="AC158" s="919">
        <v>63.173919071102667</v>
      </c>
      <c r="AD158" s="1819">
        <v>47.707676079897361</v>
      </c>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635"/>
      <c r="BA158" s="2231"/>
      <c r="BB158" s="1024" t="s">
        <v>181</v>
      </c>
      <c r="BC158" s="341">
        <v>6401.4676310000023</v>
      </c>
      <c r="BD158" s="307">
        <v>5700.3357519999945</v>
      </c>
      <c r="BE158" s="307">
        <v>4713.5565060000008</v>
      </c>
      <c r="BF158" s="307">
        <v>1840.3786449999986</v>
      </c>
      <c r="BG158" s="342">
        <v>26.829553000000001</v>
      </c>
      <c r="BH158" s="352">
        <v>893.59852500000034</v>
      </c>
      <c r="BI158" s="307">
        <v>324.01342200000011</v>
      </c>
      <c r="BJ158" s="307">
        <v>16.506202000000002</v>
      </c>
      <c r="BK158" s="307">
        <v>0</v>
      </c>
      <c r="BL158" s="342">
        <v>0</v>
      </c>
      <c r="BM158" s="352">
        <v>4329.8679749999992</v>
      </c>
      <c r="BN158" s="307">
        <v>4150.786333999994</v>
      </c>
      <c r="BO158" s="307">
        <v>3834.9517520000018</v>
      </c>
      <c r="BP158" s="307">
        <v>3469.8136789999971</v>
      </c>
      <c r="BQ158" s="342">
        <v>1663.0301979999997</v>
      </c>
      <c r="BR158" s="352">
        <v>1610.7641670000003</v>
      </c>
      <c r="BS158" s="307">
        <v>6.8789040000000004</v>
      </c>
      <c r="BT158" s="307">
        <v>344.28953800000005</v>
      </c>
      <c r="BU158" s="307">
        <v>105.25246099999994</v>
      </c>
      <c r="BV158" s="307">
        <v>2003.4558689999994</v>
      </c>
      <c r="BW158" s="307">
        <v>684.08438500000011</v>
      </c>
      <c r="BX158" s="307">
        <v>692.78558600000076</v>
      </c>
      <c r="BY158" s="308">
        <v>3825.8107140000034</v>
      </c>
      <c r="BZ158" s="308">
        <v>840.27078200000051</v>
      </c>
      <c r="CA158" s="308">
        <v>3398.2578590000007</v>
      </c>
      <c r="CB158" s="308">
        <v>1809.9176239999993</v>
      </c>
      <c r="CC158" s="308">
        <v>1906.1536079999996</v>
      </c>
      <c r="CD158" s="308">
        <v>1454.6465899999998</v>
      </c>
      <c r="CE158" s="1855"/>
      <c r="CF158" s="1855"/>
      <c r="CG158" s="1855"/>
      <c r="CH158" s="1855"/>
      <c r="CI158" s="1855"/>
      <c r="CJ158" s="1855"/>
      <c r="CK158" s="1855"/>
      <c r="CL158" s="1855"/>
      <c r="CM158" s="1855"/>
      <c r="CN158" s="1855"/>
      <c r="CO158" s="1855"/>
      <c r="CP158" s="1855"/>
      <c r="CQ158" s="1855"/>
      <c r="CR158" s="1855"/>
      <c r="CS158" s="1855"/>
      <c r="CT158" s="1855"/>
      <c r="CU158" s="1855"/>
      <c r="CV158" s="1855"/>
      <c r="CW158" s="1855"/>
      <c r="CX158" s="1855"/>
      <c r="CY158" s="1855"/>
      <c r="CZ158" s="1855"/>
    </row>
    <row r="159" s="135" customFormat="true" ht="15" customHeight="true" x14ac:dyDescent="0.2">
      <c r="A159" s="2100"/>
      <c r="B159" s="1007" t="s">
        <v>46</v>
      </c>
      <c r="C159" s="918">
        <v>5.9232493172095051E-2</v>
      </c>
      <c r="D159" s="919">
        <v>0.44595430588274193</v>
      </c>
      <c r="E159" s="919">
        <v>1.3377667617961104</v>
      </c>
      <c r="F159" s="919">
        <v>1.4905343346670799</v>
      </c>
      <c r="G159" s="920">
        <v>0.20163142460200811</v>
      </c>
      <c r="H159" s="921">
        <v>5.7050573701143348</v>
      </c>
      <c r="I159" s="919">
        <v>3.7611653116252302</v>
      </c>
      <c r="J159" s="919">
        <v>0.6270332010320665</v>
      </c>
      <c r="K159" s="919">
        <v>0</v>
      </c>
      <c r="L159" s="922">
        <v>0</v>
      </c>
      <c r="M159" s="923">
        <v>0</v>
      </c>
      <c r="N159" s="919">
        <v>0</v>
      </c>
      <c r="O159" s="919">
        <v>0.17106907707390376</v>
      </c>
      <c r="P159" s="919">
        <v>6.1268144925523786E-2</v>
      </c>
      <c r="Q159" s="920">
        <v>2.1321686002138112E-2</v>
      </c>
      <c r="R159" s="921">
        <v>0</v>
      </c>
      <c r="S159" s="919">
        <v>0</v>
      </c>
      <c r="T159" s="919">
        <v>0.29266123166879698</v>
      </c>
      <c r="U159" s="919">
        <v>0.27611124944899057</v>
      </c>
      <c r="V159" s="919">
        <v>0</v>
      </c>
      <c r="W159" s="919">
        <v>3.9237320233499946</v>
      </c>
      <c r="X159" s="919">
        <v>0</v>
      </c>
      <c r="Y159" s="919">
        <v>0.1816814056561111</v>
      </c>
      <c r="Z159" s="919">
        <v>0</v>
      </c>
      <c r="AA159" s="919">
        <v>0</v>
      </c>
      <c r="AB159" s="919">
        <v>1.0127910701394711</v>
      </c>
      <c r="AC159" s="919">
        <v>0.17961741443266374</v>
      </c>
      <c r="AD159" s="1819">
        <v>0</v>
      </c>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635"/>
      <c r="BA159" s="2231"/>
      <c r="BB159" s="1024" t="s">
        <v>46</v>
      </c>
      <c r="BC159" s="341">
        <v>3.9916079999999998</v>
      </c>
      <c r="BD159" s="307">
        <v>28.715762999999999</v>
      </c>
      <c r="BE159" s="307">
        <v>88.598821999999998</v>
      </c>
      <c r="BF159" s="307">
        <v>97.851154999999991</v>
      </c>
      <c r="BG159" s="342">
        <v>13.350676</v>
      </c>
      <c r="BH159" s="352">
        <v>125.13072700000001</v>
      </c>
      <c r="BI159" s="307">
        <v>82.901264999999995</v>
      </c>
      <c r="BJ159" s="307">
        <v>13.350676</v>
      </c>
      <c r="BK159" s="307">
        <v>0</v>
      </c>
      <c r="BL159" s="342">
        <v>0</v>
      </c>
      <c r="BM159" s="352">
        <v>0</v>
      </c>
      <c r="BN159" s="307">
        <v>0</v>
      </c>
      <c r="BO159" s="307">
        <v>7.4981999999999998</v>
      </c>
      <c r="BP159" s="307">
        <v>2.6926239999999999</v>
      </c>
      <c r="BQ159" s="342">
        <v>0.93453199999999992</v>
      </c>
      <c r="BR159" s="352">
        <v>0</v>
      </c>
      <c r="BS159" s="307">
        <v>0</v>
      </c>
      <c r="BT159" s="307">
        <v>4.2702340000000003</v>
      </c>
      <c r="BU159" s="307">
        <v>3.35697</v>
      </c>
      <c r="BV159" s="307">
        <v>0</v>
      </c>
      <c r="BW159" s="307">
        <v>178.26692199999999</v>
      </c>
      <c r="BX159" s="307">
        <v>0</v>
      </c>
      <c r="BY159" s="308">
        <v>7.4981999999999998</v>
      </c>
      <c r="BZ159" s="308">
        <v>0</v>
      </c>
      <c r="CA159" s="308">
        <v>0</v>
      </c>
      <c r="CB159" s="308">
        <v>33.696082000000004</v>
      </c>
      <c r="CC159" s="308">
        <v>5.4196160000000004</v>
      </c>
      <c r="CD159" s="308">
        <v>0</v>
      </c>
      <c r="CE159" s="1855"/>
      <c r="CF159" s="1855"/>
      <c r="CG159" s="1855"/>
      <c r="CH159" s="1855"/>
      <c r="CI159" s="1855"/>
      <c r="CJ159" s="1855"/>
      <c r="CK159" s="1855"/>
      <c r="CL159" s="1855"/>
      <c r="CM159" s="1855"/>
      <c r="CN159" s="1855"/>
      <c r="CO159" s="1855"/>
      <c r="CP159" s="1855"/>
      <c r="CQ159" s="1855"/>
      <c r="CR159" s="1855"/>
      <c r="CS159" s="1855"/>
      <c r="CT159" s="1855"/>
      <c r="CU159" s="1855"/>
      <c r="CV159" s="1855"/>
      <c r="CW159" s="1855"/>
      <c r="CX159" s="1855"/>
      <c r="CY159" s="1855"/>
      <c r="CZ159" s="1855"/>
    </row>
    <row r="160" s="239" customFormat="true" ht="15" customHeight="true" x14ac:dyDescent="0.2">
      <c r="B160" s="135"/>
      <c r="C160" s="888"/>
      <c r="D160" s="879"/>
      <c r="E160" s="879"/>
      <c r="F160" s="879"/>
      <c r="G160" s="880"/>
      <c r="H160" s="889"/>
      <c r="I160" s="879"/>
      <c r="J160" s="879"/>
      <c r="K160" s="879"/>
      <c r="L160" s="890"/>
      <c r="M160" s="888"/>
      <c r="N160" s="879"/>
      <c r="O160" s="879"/>
      <c r="P160" s="879"/>
      <c r="Q160" s="880"/>
      <c r="R160" s="889"/>
      <c r="S160" s="879"/>
      <c r="T160" s="879"/>
      <c r="U160" s="879"/>
      <c r="V160" s="879"/>
      <c r="W160" s="879"/>
      <c r="X160" s="879"/>
      <c r="Y160" s="879"/>
      <c r="Z160" s="879"/>
      <c r="AA160" s="879"/>
      <c r="AB160" s="879"/>
      <c r="AC160" s="879"/>
      <c r="AD160" s="890"/>
      <c r="AE160" s="615"/>
      <c r="AF160" s="615"/>
      <c r="AG160" s="615"/>
      <c r="AH160" s="615"/>
      <c r="AI160" s="615"/>
      <c r="AJ160" s="615"/>
      <c r="AK160" s="615"/>
      <c r="AL160" s="615"/>
      <c r="AM160" s="615"/>
      <c r="AN160" s="615"/>
      <c r="AO160" s="615"/>
      <c r="AP160" s="615"/>
      <c r="AQ160" s="615"/>
      <c r="AR160" s="615"/>
      <c r="AS160" s="615"/>
      <c r="AT160" s="615"/>
      <c r="AU160" s="615"/>
      <c r="AV160" s="615"/>
      <c r="AW160" s="615"/>
      <c r="AX160" s="615"/>
      <c r="AY160" s="615"/>
      <c r="AZ160" s="216"/>
      <c r="BA160" s="2232"/>
      <c r="BB160" s="1025" t="s">
        <v>182</v>
      </c>
      <c r="BC160" s="341">
        <v>6738.8823030000058</v>
      </c>
      <c r="BD160" s="307">
        <v>6439.1715969999959</v>
      </c>
      <c r="BE160" s="307">
        <v>6622.8900680000143</v>
      </c>
      <c r="BF160" s="307">
        <v>6564.8373690000008</v>
      </c>
      <c r="BG160" s="342">
        <v>6621.3270209999973</v>
      </c>
      <c r="BH160" s="352">
        <v>2193.3298629999977</v>
      </c>
      <c r="BI160" s="307">
        <v>2204.1377640000005</v>
      </c>
      <c r="BJ160" s="307">
        <v>2129.1816729999991</v>
      </c>
      <c r="BK160" s="307">
        <v>2242.9633460000005</v>
      </c>
      <c r="BL160" s="342">
        <v>2206.9405230000025</v>
      </c>
      <c r="BM160" s="352">
        <v>4441.4186649999992</v>
      </c>
      <c r="BN160" s="307">
        <v>4408.1642389999906</v>
      </c>
      <c r="BO160" s="307">
        <v>4383.1416689999987</v>
      </c>
      <c r="BP160" s="307">
        <v>4394.8188790000004</v>
      </c>
      <c r="BQ160" s="342">
        <v>4383.0117370000016</v>
      </c>
      <c r="BR160" s="352">
        <v>1692.8593689999998</v>
      </c>
      <c r="BS160" s="307">
        <v>1608.3485480000029</v>
      </c>
      <c r="BT160" s="307">
        <v>1459.1047729999987</v>
      </c>
      <c r="BU160" s="307">
        <v>1215.8034150000015</v>
      </c>
      <c r="BV160" s="307">
        <v>2751.392297999997</v>
      </c>
      <c r="BW160" s="307">
        <v>4543.3001270000004</v>
      </c>
      <c r="BX160" s="307">
        <v>1108.353158000001</v>
      </c>
      <c r="BY160" s="308">
        <v>4127.1147000000037</v>
      </c>
      <c r="BZ160" s="308">
        <v>1046.3584980000019</v>
      </c>
      <c r="CA160" s="308">
        <v>4041.027932</v>
      </c>
      <c r="CB160" s="308">
        <v>3327.0516489999986</v>
      </c>
      <c r="CC160" s="308">
        <v>3017.310997999999</v>
      </c>
      <c r="CD160" s="308">
        <v>3049.0828929999925</v>
      </c>
      <c r="CE160" s="1855"/>
      <c r="CF160" s="1855"/>
      <c r="CG160" s="1855"/>
      <c r="CH160" s="1855"/>
      <c r="CI160" s="1855"/>
      <c r="CJ160" s="1855"/>
      <c r="CK160" s="1855"/>
      <c r="CL160" s="1855"/>
      <c r="CM160" s="1855"/>
      <c r="CN160" s="1855"/>
      <c r="CO160" s="1855"/>
      <c r="CP160" s="1855"/>
      <c r="CQ160" s="1855"/>
      <c r="CR160" s="1855"/>
      <c r="CS160" s="1855"/>
      <c r="CT160" s="1855"/>
      <c r="CU160" s="1855"/>
      <c r="CV160" s="1855"/>
      <c r="CW160" s="1855"/>
      <c r="CX160" s="1855"/>
      <c r="CY160" s="1855"/>
      <c r="CZ160" s="1855"/>
    </row>
    <row r="161" s="239" customFormat="true" ht="15" customHeight="true" x14ac:dyDescent="0.2">
      <c r="A161" s="216"/>
      <c r="B161" s="635"/>
      <c r="C161" s="888"/>
      <c r="D161" s="879"/>
      <c r="E161" s="879"/>
      <c r="F161" s="879"/>
      <c r="G161" s="880"/>
      <c r="H161" s="889"/>
      <c r="I161" s="879"/>
      <c r="J161" s="879"/>
      <c r="K161" s="879"/>
      <c r="L161" s="890"/>
      <c r="M161" s="888"/>
      <c r="N161" s="879"/>
      <c r="O161" s="879"/>
      <c r="P161" s="879"/>
      <c r="Q161" s="880"/>
      <c r="R161" s="889"/>
      <c r="S161" s="879"/>
      <c r="T161" s="879"/>
      <c r="U161" s="879"/>
      <c r="V161" s="879"/>
      <c r="W161" s="879"/>
      <c r="X161" s="879"/>
      <c r="Y161" s="879"/>
      <c r="Z161" s="879"/>
      <c r="AA161" s="879"/>
      <c r="AB161" s="879"/>
      <c r="AC161" s="879"/>
      <c r="AD161" s="890"/>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216"/>
      <c r="BA161" s="39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308"/>
      <c r="CC161" s="308"/>
      <c r="CD161" s="308"/>
      <c r="CE161" s="1855"/>
      <c r="CF161" s="1855"/>
      <c r="CG161" s="1855"/>
      <c r="CH161" s="1855"/>
      <c r="CI161" s="1855"/>
      <c r="CJ161" s="1855"/>
      <c r="CK161" s="1855"/>
      <c r="CL161" s="1855"/>
      <c r="CM161" s="1855"/>
      <c r="CN161" s="1855"/>
      <c r="CO161" s="1855"/>
      <c r="CP161" s="1855"/>
      <c r="CQ161" s="1855"/>
      <c r="CR161" s="1855"/>
      <c r="CS161" s="1855"/>
      <c r="CT161" s="1855"/>
      <c r="CU161" s="1855"/>
      <c r="CV161" s="1855"/>
      <c r="CW161" s="1855"/>
      <c r="CX161" s="1855"/>
      <c r="CY161" s="1855"/>
      <c r="CZ161" s="1855"/>
    </row>
    <row r="162" s="135" customFormat="true" ht="15" customHeight="true" x14ac:dyDescent="0.2">
      <c r="A162" s="990"/>
      <c r="B162" s="802"/>
      <c r="C162" s="924"/>
      <c r="D162" s="713"/>
      <c r="E162" s="713"/>
      <c r="F162" s="713"/>
      <c r="G162" s="762"/>
      <c r="H162" s="925"/>
      <c r="I162" s="713"/>
      <c r="J162" s="713"/>
      <c r="K162" s="713"/>
      <c r="L162" s="729"/>
      <c r="M162" s="924"/>
      <c r="N162" s="713"/>
      <c r="O162" s="713"/>
      <c r="P162" s="713"/>
      <c r="Q162" s="762"/>
      <c r="R162" s="925"/>
      <c r="S162" s="713"/>
      <c r="T162" s="713"/>
      <c r="U162" s="713"/>
      <c r="V162" s="713"/>
      <c r="W162" s="713"/>
      <c r="X162" s="713"/>
      <c r="Y162" s="713"/>
      <c r="Z162" s="713"/>
      <c r="AA162" s="713"/>
      <c r="AB162" s="713"/>
      <c r="AC162" s="713"/>
      <c r="AD162" s="729"/>
      <c r="AE162" s="312"/>
      <c r="AF162" s="312"/>
      <c r="AG162" s="312"/>
      <c r="AH162" s="312"/>
      <c r="AI162" s="312"/>
      <c r="AJ162" s="312"/>
      <c r="AK162" s="312"/>
      <c r="AL162" s="312"/>
      <c r="AM162" s="312"/>
      <c r="AN162" s="312"/>
      <c r="AO162" s="312"/>
      <c r="AP162" s="312"/>
      <c r="AQ162" s="312"/>
      <c r="AR162" s="312"/>
      <c r="AS162" s="312"/>
      <c r="AT162" s="312"/>
      <c r="AU162" s="312"/>
      <c r="AV162" s="312"/>
      <c r="AW162" s="312"/>
      <c r="AX162" s="312"/>
      <c r="AY162" s="312"/>
      <c r="AZ162" s="635"/>
      <c r="BA162" s="39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308"/>
      <c r="CC162" s="308"/>
      <c r="CD162" s="308"/>
      <c r="CE162" s="1855"/>
      <c r="CF162" s="1855"/>
      <c r="CG162" s="1855"/>
      <c r="CH162" s="1855"/>
      <c r="CI162" s="1855"/>
      <c r="CJ162" s="1855"/>
      <c r="CK162" s="1855"/>
      <c r="CL162" s="1855"/>
      <c r="CM162" s="1855"/>
      <c r="CN162" s="1855"/>
      <c r="CO162" s="1855"/>
      <c r="CP162" s="1855"/>
      <c r="CQ162" s="1855"/>
      <c r="CR162" s="1855"/>
      <c r="CS162" s="1855"/>
      <c r="CT162" s="1855"/>
      <c r="CU162" s="1855"/>
      <c r="CV162" s="1855"/>
      <c r="CW162" s="1855"/>
      <c r="CX162" s="1855"/>
      <c r="CY162" s="1855"/>
      <c r="CZ162" s="1855"/>
    </row>
    <row r="163" s="135" customFormat="true" ht="15" customHeight="true" x14ac:dyDescent="0.2">
      <c r="A163" s="781"/>
      <c r="B163" s="1008"/>
      <c r="C163" s="721"/>
      <c r="D163" s="722"/>
      <c r="E163" s="722"/>
      <c r="F163" s="722"/>
      <c r="G163" s="769"/>
      <c r="H163" s="757"/>
      <c r="I163" s="722"/>
      <c r="J163" s="722"/>
      <c r="K163" s="722"/>
      <c r="L163" s="733"/>
      <c r="M163" s="744"/>
      <c r="N163" s="722"/>
      <c r="O163" s="722"/>
      <c r="P163" s="722"/>
      <c r="Q163" s="769"/>
      <c r="R163" s="757"/>
      <c r="S163" s="722"/>
      <c r="T163" s="722"/>
      <c r="U163" s="722"/>
      <c r="V163" s="722"/>
      <c r="W163" s="722"/>
      <c r="X163" s="722"/>
      <c r="Y163" s="722"/>
      <c r="Z163" s="722"/>
      <c r="AA163" s="722"/>
      <c r="AB163" s="722"/>
      <c r="AC163" s="722"/>
      <c r="AD163" s="1823"/>
      <c r="AE163" s="312"/>
      <c r="AF163" s="312"/>
      <c r="AG163" s="312"/>
      <c r="AH163" s="312"/>
      <c r="AI163" s="312"/>
      <c r="AJ163" s="312"/>
      <c r="AK163" s="312"/>
      <c r="AL163" s="312"/>
      <c r="AM163" s="312"/>
      <c r="AN163" s="312"/>
      <c r="AO163" s="312"/>
      <c r="AP163" s="312"/>
      <c r="AQ163" s="312"/>
      <c r="AR163" s="312"/>
      <c r="AS163" s="312"/>
      <c r="AT163" s="312"/>
      <c r="AU163" s="312"/>
      <c r="AV163" s="312"/>
      <c r="AW163" s="312"/>
      <c r="AX163" s="312"/>
      <c r="AY163" s="312"/>
      <c r="AZ163" s="635"/>
      <c r="BA163" s="39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308"/>
      <c r="CD163" s="308"/>
      <c r="CE163" s="1855"/>
      <c r="CF163" s="1855"/>
      <c r="CG163" s="1855"/>
      <c r="CH163" s="1855"/>
      <c r="CI163" s="1855"/>
      <c r="CJ163" s="1855"/>
      <c r="CK163" s="1855"/>
      <c r="CL163" s="1855"/>
      <c r="CM163" s="1855"/>
      <c r="CN163" s="1855"/>
      <c r="CO163" s="1855"/>
      <c r="CP163" s="1855"/>
      <c r="CQ163" s="1855"/>
      <c r="CR163" s="1855"/>
      <c r="CS163" s="1855"/>
      <c r="CT163" s="1855"/>
      <c r="CU163" s="1855"/>
      <c r="CV163" s="1855"/>
      <c r="CW163" s="1855"/>
      <c r="CX163" s="1855"/>
      <c r="CY163" s="1855"/>
      <c r="CZ163" s="1855"/>
    </row>
    <row r="164" s="135" customFormat="true" ht="15" customHeight="true" x14ac:dyDescent="0.2">
      <c r="A164" s="782"/>
      <c r="B164" s="1009"/>
      <c r="C164" s="723"/>
      <c r="D164" s="724"/>
      <c r="E164" s="724"/>
      <c r="F164" s="724"/>
      <c r="G164" s="770"/>
      <c r="H164" s="758"/>
      <c r="I164" s="724"/>
      <c r="J164" s="724"/>
      <c r="K164" s="724"/>
      <c r="L164" s="734"/>
      <c r="M164" s="745"/>
      <c r="N164" s="724"/>
      <c r="O164" s="724"/>
      <c r="P164" s="724"/>
      <c r="Q164" s="770"/>
      <c r="R164" s="758"/>
      <c r="S164" s="724"/>
      <c r="T164" s="724"/>
      <c r="U164" s="724"/>
      <c r="V164" s="724"/>
      <c r="W164" s="724"/>
      <c r="X164" s="724"/>
      <c r="Y164" s="724"/>
      <c r="Z164" s="724"/>
      <c r="AA164" s="724"/>
      <c r="AB164" s="724"/>
      <c r="AC164" s="724"/>
      <c r="AD164" s="1824"/>
      <c r="AE164" s="312"/>
      <c r="AF164" s="312"/>
      <c r="AG164" s="312"/>
      <c r="AH164" s="312"/>
      <c r="AI164" s="312"/>
      <c r="AJ164" s="312"/>
      <c r="AK164" s="312"/>
      <c r="AL164" s="312"/>
      <c r="AM164" s="312"/>
      <c r="AN164" s="312"/>
      <c r="AO164" s="312"/>
      <c r="AP164" s="312"/>
      <c r="AQ164" s="312"/>
      <c r="AR164" s="312"/>
      <c r="AS164" s="312"/>
      <c r="AT164" s="312"/>
      <c r="AU164" s="312"/>
      <c r="AV164" s="312"/>
      <c r="AW164" s="312"/>
      <c r="AX164" s="312"/>
      <c r="AY164" s="312"/>
      <c r="AZ164" s="635"/>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308"/>
      <c r="CD164" s="308"/>
      <c r="CE164" s="1855"/>
      <c r="CF164" s="1855"/>
      <c r="CG164" s="1855"/>
      <c r="CH164" s="1855"/>
      <c r="CI164" s="1855"/>
      <c r="CJ164" s="1855"/>
      <c r="CK164" s="1855"/>
      <c r="CL164" s="1855"/>
      <c r="CM164" s="1855"/>
      <c r="CN164" s="1855"/>
      <c r="CO164" s="1855"/>
      <c r="CP164" s="1855"/>
      <c r="CQ164" s="1855"/>
      <c r="CR164" s="1855"/>
      <c r="CS164" s="1855"/>
      <c r="CT164" s="1855"/>
      <c r="CU164" s="1855"/>
      <c r="CV164" s="1855"/>
      <c r="CW164" s="1855"/>
      <c r="CX164" s="1855"/>
      <c r="CY164" s="1855"/>
      <c r="CZ164" s="1855"/>
    </row>
    <row r="165" s="135" customFormat="true" ht="15" customHeight="true" x14ac:dyDescent="0.2">
      <c r="A165" s="783"/>
      <c r="B165" s="1010"/>
      <c r="C165" s="926"/>
      <c r="D165" s="927"/>
      <c r="E165" s="927"/>
      <c r="F165" s="927"/>
      <c r="G165" s="928"/>
      <c r="H165" s="929"/>
      <c r="I165" s="927"/>
      <c r="J165" s="927"/>
      <c r="K165" s="927"/>
      <c r="L165" s="930"/>
      <c r="M165" s="931"/>
      <c r="N165" s="927"/>
      <c r="O165" s="927"/>
      <c r="P165" s="927"/>
      <c r="Q165" s="928"/>
      <c r="R165" s="929"/>
      <c r="S165" s="927"/>
      <c r="T165" s="927"/>
      <c r="U165" s="927"/>
      <c r="V165" s="927"/>
      <c r="W165" s="927"/>
      <c r="X165" s="927"/>
      <c r="Y165" s="927"/>
      <c r="Z165" s="927"/>
      <c r="AA165" s="927"/>
      <c r="AB165" s="927"/>
      <c r="AC165" s="927"/>
      <c r="AD165" s="1825"/>
      <c r="AE165" s="312"/>
      <c r="AF165" s="312"/>
      <c r="AG165" s="312"/>
      <c r="AH165" s="312"/>
      <c r="AI165" s="312"/>
      <c r="AJ165" s="312"/>
      <c r="AK165" s="312"/>
      <c r="AL165" s="312"/>
      <c r="AM165" s="312"/>
      <c r="AN165" s="312"/>
      <c r="AO165" s="312"/>
      <c r="AP165" s="312"/>
      <c r="AQ165" s="312"/>
      <c r="AR165" s="312"/>
      <c r="AS165" s="312"/>
      <c r="AT165" s="312"/>
      <c r="AU165" s="312"/>
      <c r="AV165" s="312"/>
      <c r="AW165" s="312"/>
      <c r="AX165" s="312"/>
      <c r="AY165" s="312"/>
      <c r="AZ165" s="635"/>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308"/>
      <c r="CD165" s="308"/>
      <c r="CE165" s="1855"/>
      <c r="CF165" s="1855"/>
      <c r="CG165" s="1855"/>
      <c r="CH165" s="1855"/>
      <c r="CI165" s="1855"/>
      <c r="CJ165" s="1855"/>
      <c r="CK165" s="1855"/>
      <c r="CL165" s="1855"/>
      <c r="CM165" s="1855"/>
      <c r="CN165" s="1855"/>
      <c r="CO165" s="1855"/>
      <c r="CP165" s="1855"/>
      <c r="CQ165" s="1855"/>
      <c r="CR165" s="1855"/>
      <c r="CS165" s="1855"/>
      <c r="CT165" s="1855"/>
      <c r="CU165" s="1855"/>
      <c r="CV165" s="1855"/>
      <c r="CW165" s="1855"/>
      <c r="CX165" s="1855"/>
      <c r="CY165" s="1855"/>
      <c r="CZ165" s="1855"/>
    </row>
    <row r="166" s="135" customFormat="true" ht="15" customHeight="true" x14ac:dyDescent="0.2">
      <c r="A166" s="784"/>
      <c r="B166" s="1011"/>
      <c r="C166" s="932"/>
      <c r="D166" s="933"/>
      <c r="E166" s="933"/>
      <c r="F166" s="933"/>
      <c r="G166" s="934"/>
      <c r="H166" s="935"/>
      <c r="I166" s="933"/>
      <c r="J166" s="933"/>
      <c r="K166" s="933"/>
      <c r="L166" s="936"/>
      <c r="M166" s="937"/>
      <c r="N166" s="933"/>
      <c r="O166" s="933"/>
      <c r="P166" s="933"/>
      <c r="Q166" s="934"/>
      <c r="R166" s="935"/>
      <c r="S166" s="933"/>
      <c r="T166" s="933"/>
      <c r="U166" s="933"/>
      <c r="V166" s="933"/>
      <c r="W166" s="933"/>
      <c r="X166" s="933"/>
      <c r="Y166" s="933"/>
      <c r="Z166" s="933"/>
      <c r="AA166" s="933"/>
      <c r="AB166" s="933"/>
      <c r="AC166" s="933"/>
      <c r="AD166" s="1826"/>
      <c r="AE166" s="312"/>
      <c r="AF166" s="312"/>
      <c r="AG166" s="312"/>
      <c r="AH166" s="312"/>
      <c r="AI166" s="312"/>
      <c r="AJ166" s="312"/>
      <c r="AK166" s="312"/>
      <c r="AL166" s="312"/>
      <c r="AM166" s="312"/>
      <c r="AN166" s="312"/>
      <c r="AO166" s="312"/>
      <c r="AP166" s="312"/>
      <c r="AQ166" s="312"/>
      <c r="AR166" s="312"/>
      <c r="AS166" s="312"/>
      <c r="AT166" s="312"/>
      <c r="AU166" s="312"/>
      <c r="AV166" s="312"/>
      <c r="AW166" s="312"/>
      <c r="AX166" s="312"/>
      <c r="AY166" s="312"/>
      <c r="AZ166" s="635"/>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1855"/>
      <c r="CF166" s="1855"/>
      <c r="CG166" s="1855"/>
      <c r="CH166" s="1855"/>
      <c r="CI166" s="1855"/>
      <c r="CJ166" s="1855"/>
      <c r="CK166" s="1855"/>
      <c r="CL166" s="1855"/>
      <c r="CM166" s="1855"/>
      <c r="CN166" s="1855"/>
      <c r="CO166" s="1855"/>
      <c r="CP166" s="1855"/>
      <c r="CQ166" s="1855"/>
      <c r="CR166" s="1855"/>
      <c r="CS166" s="1855"/>
      <c r="CT166" s="1855"/>
      <c r="CU166" s="1855"/>
      <c r="CV166" s="1855"/>
      <c r="CW166" s="1855"/>
      <c r="CX166" s="1855"/>
      <c r="CY166" s="1855"/>
      <c r="CZ166" s="1855"/>
    </row>
    <row r="167" s="135" customFormat="true" ht="15" customHeight="true" x14ac:dyDescent="0.2">
      <c r="A167" s="784"/>
      <c r="B167" s="1011"/>
      <c r="C167" s="932"/>
      <c r="D167" s="933"/>
      <c r="E167" s="933"/>
      <c r="F167" s="933"/>
      <c r="G167" s="934"/>
      <c r="H167" s="935"/>
      <c r="I167" s="933"/>
      <c r="J167" s="933"/>
      <c r="K167" s="933"/>
      <c r="L167" s="936"/>
      <c r="M167" s="937"/>
      <c r="N167" s="933"/>
      <c r="O167" s="933"/>
      <c r="P167" s="933"/>
      <c r="Q167" s="934"/>
      <c r="R167" s="935"/>
      <c r="S167" s="933"/>
      <c r="T167" s="933"/>
      <c r="U167" s="933"/>
      <c r="V167" s="933"/>
      <c r="W167" s="933"/>
      <c r="X167" s="933"/>
      <c r="Y167" s="933"/>
      <c r="Z167" s="933"/>
      <c r="AA167" s="933"/>
      <c r="AB167" s="933"/>
      <c r="AC167" s="933"/>
      <c r="AD167" s="1826"/>
      <c r="AE167" s="312"/>
      <c r="AF167" s="312"/>
      <c r="AG167" s="312"/>
      <c r="AH167" s="312"/>
      <c r="AI167" s="312"/>
      <c r="AJ167" s="312"/>
      <c r="AK167" s="312"/>
      <c r="AL167" s="312"/>
      <c r="AM167" s="312"/>
      <c r="AN167" s="312"/>
      <c r="AO167" s="312"/>
      <c r="AP167" s="312"/>
      <c r="AQ167" s="312"/>
      <c r="AR167" s="312"/>
      <c r="AS167" s="312"/>
      <c r="AT167" s="312"/>
      <c r="AU167" s="312"/>
      <c r="AV167" s="312"/>
      <c r="AW167" s="312"/>
      <c r="AX167" s="312"/>
      <c r="AY167" s="312"/>
      <c r="AZ167" s="635"/>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1855"/>
      <c r="CF167" s="1855"/>
      <c r="CG167" s="1855"/>
      <c r="CH167" s="1855"/>
      <c r="CI167" s="1855"/>
      <c r="CJ167" s="1855"/>
      <c r="CK167" s="1855"/>
      <c r="CL167" s="1855"/>
      <c r="CM167" s="1855"/>
      <c r="CN167" s="1855"/>
      <c r="CO167" s="1855"/>
      <c r="CP167" s="1855"/>
      <c r="CQ167" s="1855"/>
      <c r="CR167" s="1855"/>
      <c r="CS167" s="1855"/>
      <c r="CT167" s="1855"/>
      <c r="CU167" s="1855"/>
      <c r="CV167" s="1855"/>
      <c r="CW167" s="1855"/>
      <c r="CX167" s="1855"/>
      <c r="CY167" s="1855"/>
      <c r="CZ167" s="1855"/>
    </row>
    <row r="168" s="135" customFormat="true" ht="15" customHeight="true" x14ac:dyDescent="0.2">
      <c r="A168" s="784"/>
      <c r="B168" s="1011"/>
      <c r="C168" s="932"/>
      <c r="D168" s="933"/>
      <c r="E168" s="933"/>
      <c r="F168" s="933"/>
      <c r="G168" s="934"/>
      <c r="H168" s="935"/>
      <c r="I168" s="933"/>
      <c r="J168" s="933"/>
      <c r="K168" s="933"/>
      <c r="L168" s="936"/>
      <c r="M168" s="937"/>
      <c r="N168" s="933"/>
      <c r="O168" s="933"/>
      <c r="P168" s="933"/>
      <c r="Q168" s="934"/>
      <c r="R168" s="935"/>
      <c r="S168" s="933"/>
      <c r="T168" s="933"/>
      <c r="U168" s="933"/>
      <c r="V168" s="933"/>
      <c r="W168" s="933"/>
      <c r="X168" s="933"/>
      <c r="Y168" s="933"/>
      <c r="Z168" s="933"/>
      <c r="AA168" s="933"/>
      <c r="AB168" s="933"/>
      <c r="AC168" s="933"/>
      <c r="AD168" s="1826"/>
      <c r="AE168" s="312"/>
      <c r="AF168" s="312"/>
      <c r="AG168" s="312"/>
      <c r="AH168" s="312"/>
      <c r="AI168" s="312"/>
      <c r="AJ168" s="312"/>
      <c r="AK168" s="312"/>
      <c r="AL168" s="312"/>
      <c r="AM168" s="312"/>
      <c r="AN168" s="312"/>
      <c r="AO168" s="312"/>
      <c r="AP168" s="312"/>
      <c r="AQ168" s="312"/>
      <c r="AR168" s="312"/>
      <c r="AS168" s="312"/>
      <c r="AT168" s="312"/>
      <c r="AU168" s="312"/>
      <c r="AV168" s="312"/>
      <c r="AW168" s="312"/>
      <c r="AX168" s="312"/>
      <c r="AY168" s="312"/>
      <c r="AZ168" s="635"/>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1855"/>
      <c r="CF168" s="1855"/>
      <c r="CG168" s="1855"/>
      <c r="CH168" s="1855"/>
      <c r="CI168" s="1855"/>
      <c r="CJ168" s="1855"/>
      <c r="CK168" s="1855"/>
      <c r="CL168" s="1855"/>
      <c r="CM168" s="1855"/>
      <c r="CN168" s="1855"/>
      <c r="CO168" s="1855"/>
      <c r="CP168" s="1855"/>
      <c r="CQ168" s="1855"/>
      <c r="CR168" s="1855"/>
      <c r="CS168" s="1855"/>
      <c r="CT168" s="1855"/>
      <c r="CU168" s="1855"/>
      <c r="CV168" s="1855"/>
      <c r="CW168" s="1855"/>
      <c r="CX168" s="1855"/>
      <c r="CY168" s="1855"/>
      <c r="CZ168" s="1855"/>
    </row>
    <row r="169" s="135" customFormat="true" ht="15" customHeight="true" x14ac:dyDescent="0.2">
      <c r="A169" s="784"/>
      <c r="B169" s="1011"/>
      <c r="C169" s="932"/>
      <c r="D169" s="933"/>
      <c r="E169" s="933"/>
      <c r="F169" s="933"/>
      <c r="G169" s="934"/>
      <c r="H169" s="935"/>
      <c r="I169" s="933"/>
      <c r="J169" s="933"/>
      <c r="K169" s="933"/>
      <c r="L169" s="936"/>
      <c r="M169" s="937"/>
      <c r="N169" s="933"/>
      <c r="O169" s="933"/>
      <c r="P169" s="933"/>
      <c r="Q169" s="934"/>
      <c r="R169" s="935"/>
      <c r="S169" s="933"/>
      <c r="T169" s="933"/>
      <c r="U169" s="933"/>
      <c r="V169" s="933"/>
      <c r="W169" s="933"/>
      <c r="X169" s="933"/>
      <c r="Y169" s="933"/>
      <c r="Z169" s="933"/>
      <c r="AA169" s="933"/>
      <c r="AB169" s="933"/>
      <c r="AC169" s="933"/>
      <c r="AD169" s="1826"/>
      <c r="AE169" s="312"/>
      <c r="AF169" s="312"/>
      <c r="AG169" s="312"/>
      <c r="AH169" s="312"/>
      <c r="AI169" s="312"/>
      <c r="AJ169" s="312"/>
      <c r="AK169" s="312"/>
      <c r="AL169" s="312"/>
      <c r="AM169" s="312"/>
      <c r="AN169" s="312"/>
      <c r="AO169" s="312"/>
      <c r="AP169" s="312"/>
      <c r="AQ169" s="312"/>
      <c r="AR169" s="312"/>
      <c r="AS169" s="312"/>
      <c r="AT169" s="312"/>
      <c r="AU169" s="312"/>
      <c r="AV169" s="312"/>
      <c r="AW169" s="312"/>
      <c r="AX169" s="312"/>
      <c r="AY169" s="312"/>
      <c r="AZ169" s="635"/>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1855"/>
      <c r="CF169" s="1855"/>
      <c r="CG169" s="1855"/>
      <c r="CH169" s="1855"/>
      <c r="CI169" s="1855"/>
      <c r="CJ169" s="1855"/>
      <c r="CK169" s="1855"/>
      <c r="CL169" s="1855"/>
      <c r="CM169" s="1855"/>
      <c r="CN169" s="1855"/>
      <c r="CO169" s="1855"/>
      <c r="CP169" s="1855"/>
      <c r="CQ169" s="1855"/>
      <c r="CR169" s="1855"/>
      <c r="CS169" s="1855"/>
      <c r="CT169" s="1855"/>
      <c r="CU169" s="1855"/>
      <c r="CV169" s="1855"/>
      <c r="CW169" s="1855"/>
      <c r="CX169" s="1855"/>
      <c r="CY169" s="1855"/>
      <c r="CZ169" s="1855"/>
    </row>
    <row r="170" s="135" customFormat="true" ht="15" customHeight="true" x14ac:dyDescent="0.2">
      <c r="A170" s="784"/>
      <c r="B170" s="1011"/>
      <c r="C170" s="932"/>
      <c r="D170" s="933"/>
      <c r="E170" s="933"/>
      <c r="F170" s="933"/>
      <c r="G170" s="934"/>
      <c r="H170" s="935"/>
      <c r="I170" s="933"/>
      <c r="J170" s="933"/>
      <c r="K170" s="933"/>
      <c r="L170" s="936"/>
      <c r="M170" s="937"/>
      <c r="N170" s="933"/>
      <c r="O170" s="933"/>
      <c r="P170" s="933"/>
      <c r="Q170" s="934"/>
      <c r="R170" s="935"/>
      <c r="S170" s="933"/>
      <c r="T170" s="933"/>
      <c r="U170" s="933"/>
      <c r="V170" s="933"/>
      <c r="W170" s="933"/>
      <c r="X170" s="933"/>
      <c r="Y170" s="933"/>
      <c r="Z170" s="933"/>
      <c r="AA170" s="933"/>
      <c r="AB170" s="933"/>
      <c r="AC170" s="933"/>
      <c r="AD170" s="1826"/>
      <c r="AE170" s="312"/>
      <c r="AF170" s="312"/>
      <c r="AG170" s="312"/>
      <c r="AH170" s="312"/>
      <c r="AI170" s="312"/>
      <c r="AJ170" s="312"/>
      <c r="AK170" s="312"/>
      <c r="AL170" s="312"/>
      <c r="AM170" s="312"/>
      <c r="AN170" s="312"/>
      <c r="AO170" s="312"/>
      <c r="AP170" s="312"/>
      <c r="AQ170" s="312"/>
      <c r="AR170" s="312"/>
      <c r="AS170" s="312"/>
      <c r="AT170" s="312"/>
      <c r="AU170" s="312"/>
      <c r="AV170" s="312"/>
      <c r="AW170" s="312"/>
      <c r="AX170" s="312"/>
      <c r="AY170" s="312"/>
      <c r="AZ170" s="635"/>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1855"/>
      <c r="CF170" s="1855"/>
      <c r="CG170" s="1855"/>
      <c r="CH170" s="1855"/>
      <c r="CI170" s="1855"/>
      <c r="CJ170" s="1855"/>
      <c r="CK170" s="1855"/>
      <c r="CL170" s="1855"/>
      <c r="CM170" s="1855"/>
      <c r="CN170" s="1855"/>
      <c r="CO170" s="1855"/>
      <c r="CP170" s="1855"/>
      <c r="CQ170" s="1855"/>
      <c r="CR170" s="1855"/>
      <c r="CS170" s="1855"/>
      <c r="CT170" s="1855"/>
      <c r="CU170" s="1855"/>
      <c r="CV170" s="1855"/>
      <c r="CW170" s="1855"/>
      <c r="CX170" s="1855"/>
      <c r="CY170" s="1855"/>
      <c r="CZ170" s="1855"/>
    </row>
    <row r="171" s="135" customFormat="true" ht="15" customHeight="true" x14ac:dyDescent="0.2">
      <c r="A171" s="784"/>
      <c r="B171" s="1011"/>
      <c r="C171" s="932"/>
      <c r="D171" s="933"/>
      <c r="E171" s="933"/>
      <c r="F171" s="933"/>
      <c r="G171" s="934"/>
      <c r="H171" s="935"/>
      <c r="I171" s="933"/>
      <c r="J171" s="933"/>
      <c r="K171" s="933"/>
      <c r="L171" s="936"/>
      <c r="M171" s="937"/>
      <c r="N171" s="933"/>
      <c r="O171" s="933"/>
      <c r="P171" s="933"/>
      <c r="Q171" s="934"/>
      <c r="R171" s="935"/>
      <c r="S171" s="933"/>
      <c r="T171" s="933"/>
      <c r="U171" s="933"/>
      <c r="V171" s="933"/>
      <c r="W171" s="933"/>
      <c r="X171" s="933"/>
      <c r="Y171" s="933"/>
      <c r="Z171" s="933"/>
      <c r="AA171" s="933"/>
      <c r="AB171" s="933"/>
      <c r="AC171" s="933"/>
      <c r="AD171" s="1826"/>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AZ171" s="635"/>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1855"/>
      <c r="CF171" s="1855"/>
      <c r="CG171" s="1855"/>
      <c r="CH171" s="1855"/>
      <c r="CI171" s="1855"/>
      <c r="CJ171" s="1855"/>
      <c r="CK171" s="1855"/>
      <c r="CL171" s="1855"/>
      <c r="CM171" s="1855"/>
      <c r="CN171" s="1855"/>
      <c r="CO171" s="1855"/>
      <c r="CP171" s="1855"/>
      <c r="CQ171" s="1855"/>
      <c r="CR171" s="1855"/>
      <c r="CS171" s="1855"/>
      <c r="CT171" s="1855"/>
      <c r="CU171" s="1855"/>
      <c r="CV171" s="1855"/>
      <c r="CW171" s="1855"/>
      <c r="CX171" s="1855"/>
      <c r="CY171" s="1855"/>
      <c r="CZ171" s="1855"/>
    </row>
    <row r="172" s="135" customFormat="true" ht="15" customHeight="true" x14ac:dyDescent="0.2">
      <c r="A172" s="785"/>
      <c r="B172" s="1012"/>
      <c r="C172" s="938"/>
      <c r="D172" s="939"/>
      <c r="E172" s="939"/>
      <c r="F172" s="939"/>
      <c r="G172" s="940"/>
      <c r="H172" s="941"/>
      <c r="I172" s="939"/>
      <c r="J172" s="939"/>
      <c r="K172" s="939"/>
      <c r="L172" s="942"/>
      <c r="M172" s="943"/>
      <c r="N172" s="939"/>
      <c r="O172" s="939"/>
      <c r="P172" s="939"/>
      <c r="Q172" s="940"/>
      <c r="R172" s="941"/>
      <c r="S172" s="939"/>
      <c r="T172" s="939"/>
      <c r="U172" s="939"/>
      <c r="V172" s="939"/>
      <c r="W172" s="939"/>
      <c r="X172" s="939"/>
      <c r="Y172" s="939"/>
      <c r="Z172" s="939"/>
      <c r="AA172" s="939"/>
      <c r="AB172" s="939"/>
      <c r="AC172" s="939"/>
      <c r="AD172" s="1827"/>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AZ172" s="635"/>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1855"/>
      <c r="CF172" s="1855"/>
      <c r="CG172" s="1855"/>
      <c r="CH172" s="1855"/>
      <c r="CI172" s="1855"/>
      <c r="CJ172" s="1855"/>
      <c r="CK172" s="1855"/>
      <c r="CL172" s="1855"/>
      <c r="CM172" s="1855"/>
      <c r="CN172" s="1855"/>
      <c r="CO172" s="1855"/>
      <c r="CP172" s="1855"/>
      <c r="CQ172" s="1855"/>
      <c r="CR172" s="1855"/>
      <c r="CS172" s="1855"/>
      <c r="CT172" s="1855"/>
      <c r="CU172" s="1855"/>
      <c r="CV172" s="1855"/>
      <c r="CW172" s="1855"/>
      <c r="CX172" s="1855"/>
      <c r="CY172" s="1855"/>
      <c r="CZ172" s="1855"/>
    </row>
    <row r="173" s="424" customFormat="true" ht="15" customHeight="true" x14ac:dyDescent="0.2">
      <c r="A173" s="786"/>
      <c r="B173" s="803"/>
      <c r="C173" s="944"/>
      <c r="D173" s="945"/>
      <c r="E173" s="945"/>
      <c r="F173" s="945"/>
      <c r="G173" s="946"/>
      <c r="H173" s="947"/>
      <c r="I173" s="945"/>
      <c r="J173" s="945"/>
      <c r="K173" s="945"/>
      <c r="L173" s="948"/>
      <c r="M173" s="949"/>
      <c r="N173" s="945"/>
      <c r="O173" s="945"/>
      <c r="P173" s="945"/>
      <c r="Q173" s="946"/>
      <c r="R173" s="947"/>
      <c r="S173" s="945"/>
      <c r="T173" s="945"/>
      <c r="U173" s="945"/>
      <c r="V173" s="945"/>
      <c r="W173" s="945"/>
      <c r="X173" s="945"/>
      <c r="Y173" s="945"/>
      <c r="Z173" s="945"/>
      <c r="AA173" s="945"/>
      <c r="AB173" s="950"/>
      <c r="AC173" s="879"/>
      <c r="AD173" s="890"/>
      <c r="AE173" s="615"/>
      <c r="AF173" s="615"/>
      <c r="AG173" s="615"/>
      <c r="AH173" s="615"/>
      <c r="AI173" s="615"/>
      <c r="AJ173" s="615"/>
      <c r="AK173" s="615"/>
      <c r="AL173" s="615"/>
      <c r="AM173" s="615"/>
      <c r="AN173" s="615"/>
      <c r="AO173" s="615"/>
      <c r="AP173" s="615"/>
      <c r="AQ173" s="615"/>
      <c r="AR173" s="615"/>
      <c r="AS173" s="615"/>
      <c r="AT173" s="615"/>
      <c r="AU173" s="615"/>
      <c r="AV173" s="615"/>
      <c r="AW173" s="615"/>
      <c r="AX173" s="615"/>
      <c r="AY173" s="61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1855"/>
      <c r="CF173" s="1855"/>
      <c r="CG173" s="1855"/>
      <c r="CH173" s="1855"/>
      <c r="CI173" s="1855"/>
      <c r="CJ173" s="1855"/>
      <c r="CK173" s="1855"/>
      <c r="CL173" s="1855"/>
      <c r="CM173" s="1855"/>
      <c r="CN173" s="1855"/>
      <c r="CO173" s="1855"/>
      <c r="CP173" s="1855"/>
      <c r="CQ173" s="1855"/>
      <c r="CR173" s="1855"/>
      <c r="CS173" s="1855"/>
      <c r="CT173" s="1855"/>
      <c r="CU173" s="1855"/>
      <c r="CV173" s="1855"/>
      <c r="CW173" s="1855"/>
      <c r="CX173" s="1855"/>
      <c r="CY173" s="1855"/>
      <c r="CZ173" s="1855"/>
    </row>
    <row r="174" s="424" customFormat="true" ht="15" customHeight="true" x14ac:dyDescent="0.2">
      <c r="A174" s="786"/>
      <c r="B174" s="803"/>
      <c r="C174" s="944"/>
      <c r="D174" s="945"/>
      <c r="E174" s="945"/>
      <c r="F174" s="945"/>
      <c r="G174" s="946"/>
      <c r="H174" s="947"/>
      <c r="I174" s="945"/>
      <c r="J174" s="945"/>
      <c r="K174" s="945"/>
      <c r="L174" s="948"/>
      <c r="M174" s="949"/>
      <c r="N174" s="945"/>
      <c r="O174" s="945"/>
      <c r="P174" s="945"/>
      <c r="Q174" s="946"/>
      <c r="R174" s="947"/>
      <c r="S174" s="945"/>
      <c r="T174" s="945"/>
      <c r="U174" s="945"/>
      <c r="V174" s="945"/>
      <c r="W174" s="945"/>
      <c r="X174" s="945"/>
      <c r="Y174" s="945"/>
      <c r="Z174" s="945"/>
      <c r="AA174" s="945"/>
      <c r="AB174" s="950"/>
      <c r="AC174" s="879"/>
      <c r="AD174" s="890"/>
      <c r="AE174" s="615"/>
      <c r="AF174" s="615"/>
      <c r="AG174" s="615"/>
      <c r="AH174" s="615"/>
      <c r="AI174" s="615"/>
      <c r="AJ174" s="615"/>
      <c r="AK174" s="615"/>
      <c r="AL174" s="615"/>
      <c r="AM174" s="615"/>
      <c r="AN174" s="615"/>
      <c r="AO174" s="615"/>
      <c r="AP174" s="615"/>
      <c r="AQ174" s="615"/>
      <c r="AR174" s="615"/>
      <c r="AS174" s="615"/>
      <c r="AT174" s="615"/>
      <c r="AU174" s="615"/>
      <c r="AV174" s="615"/>
      <c r="AW174" s="615"/>
      <c r="AX174" s="615"/>
      <c r="AY174" s="61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1855"/>
      <c r="CF174" s="1855"/>
      <c r="CG174" s="1855"/>
      <c r="CH174" s="1855"/>
      <c r="CI174" s="1855"/>
      <c r="CJ174" s="1855"/>
      <c r="CK174" s="1855"/>
      <c r="CL174" s="1855"/>
      <c r="CM174" s="1855"/>
      <c r="CN174" s="1855"/>
      <c r="CO174" s="1855"/>
      <c r="CP174" s="1855"/>
      <c r="CQ174" s="1855"/>
      <c r="CR174" s="1855"/>
      <c r="CS174" s="1855"/>
      <c r="CT174" s="1855"/>
      <c r="CU174" s="1855"/>
      <c r="CV174" s="1855"/>
      <c r="CW174" s="1855"/>
      <c r="CX174" s="1855"/>
      <c r="CY174" s="1855"/>
      <c r="CZ174" s="1855"/>
    </row>
    <row r="175" s="424" customFormat="true" ht="15" customHeight="true" x14ac:dyDescent="0.2">
      <c r="A175" s="786"/>
      <c r="B175" s="803"/>
      <c r="C175" s="944"/>
      <c r="D175" s="945"/>
      <c r="E175" s="945"/>
      <c r="F175" s="945"/>
      <c r="G175" s="946"/>
      <c r="H175" s="947"/>
      <c r="I175" s="945"/>
      <c r="J175" s="945"/>
      <c r="K175" s="945"/>
      <c r="L175" s="948"/>
      <c r="M175" s="949"/>
      <c r="N175" s="945"/>
      <c r="O175" s="945"/>
      <c r="P175" s="945"/>
      <c r="Q175" s="946"/>
      <c r="R175" s="947"/>
      <c r="S175" s="945"/>
      <c r="T175" s="945"/>
      <c r="U175" s="945"/>
      <c r="V175" s="945"/>
      <c r="W175" s="945"/>
      <c r="X175" s="945"/>
      <c r="Y175" s="945"/>
      <c r="Z175" s="945"/>
      <c r="AA175" s="945"/>
      <c r="AB175" s="950"/>
      <c r="AC175" s="879"/>
      <c r="AD175" s="890"/>
      <c r="AE175" s="615"/>
      <c r="AF175" s="615"/>
      <c r="AG175" s="615"/>
      <c r="AH175" s="615"/>
      <c r="AI175" s="615"/>
      <c r="AJ175" s="615"/>
      <c r="AK175" s="615"/>
      <c r="AL175" s="615"/>
      <c r="AM175" s="615"/>
      <c r="AN175" s="615"/>
      <c r="AO175" s="615"/>
      <c r="AP175" s="615"/>
      <c r="AQ175" s="615"/>
      <c r="AR175" s="615"/>
      <c r="AS175" s="615"/>
      <c r="AT175" s="615"/>
      <c r="AU175" s="615"/>
      <c r="AV175" s="615"/>
      <c r="AW175" s="615"/>
      <c r="AX175" s="615"/>
      <c r="AY175" s="61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1855"/>
      <c r="CF175" s="1855"/>
      <c r="CG175" s="1855"/>
      <c r="CH175" s="1855"/>
      <c r="CI175" s="1855"/>
      <c r="CJ175" s="1855"/>
      <c r="CK175" s="1855"/>
      <c r="CL175" s="1855"/>
      <c r="CM175" s="1855"/>
      <c r="CN175" s="1855"/>
      <c r="CO175" s="1855"/>
      <c r="CP175" s="1855"/>
      <c r="CQ175" s="1855"/>
      <c r="CR175" s="1855"/>
      <c r="CS175" s="1855"/>
      <c r="CT175" s="1855"/>
      <c r="CU175" s="1855"/>
      <c r="CV175" s="1855"/>
      <c r="CW175" s="1855"/>
      <c r="CX175" s="1855"/>
      <c r="CY175" s="1855"/>
      <c r="CZ175" s="1855"/>
    </row>
    <row r="176" s="424" customFormat="true" ht="15" customHeight="true" x14ac:dyDescent="0.2">
      <c r="A176" s="786"/>
      <c r="B176" s="803"/>
      <c r="C176" s="944"/>
      <c r="D176" s="945"/>
      <c r="E176" s="945"/>
      <c r="F176" s="945"/>
      <c r="G176" s="946"/>
      <c r="H176" s="947"/>
      <c r="I176" s="945"/>
      <c r="J176" s="945"/>
      <c r="K176" s="945"/>
      <c r="L176" s="948"/>
      <c r="M176" s="949"/>
      <c r="N176" s="945"/>
      <c r="O176" s="945"/>
      <c r="P176" s="945"/>
      <c r="Q176" s="946"/>
      <c r="R176" s="947"/>
      <c r="S176" s="945"/>
      <c r="T176" s="945"/>
      <c r="U176" s="945"/>
      <c r="V176" s="945"/>
      <c r="W176" s="945"/>
      <c r="X176" s="945"/>
      <c r="Y176" s="945"/>
      <c r="Z176" s="945"/>
      <c r="AA176" s="945"/>
      <c r="AB176" s="950"/>
      <c r="AC176" s="879"/>
      <c r="AD176" s="890"/>
      <c r="AE176" s="615"/>
      <c r="AF176" s="615"/>
      <c r="AG176" s="615"/>
      <c r="AH176" s="615"/>
      <c r="AI176" s="615"/>
      <c r="AJ176" s="615"/>
      <c r="AK176" s="615"/>
      <c r="AL176" s="615"/>
      <c r="AM176" s="615"/>
      <c r="AN176" s="615"/>
      <c r="AO176" s="615"/>
      <c r="AP176" s="615"/>
      <c r="AQ176" s="615"/>
      <c r="AR176" s="615"/>
      <c r="AS176" s="615"/>
      <c r="AT176" s="615"/>
      <c r="AU176" s="615"/>
      <c r="AV176" s="615"/>
      <c r="AW176" s="615"/>
      <c r="AX176" s="615"/>
      <c r="AY176" s="61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1855"/>
      <c r="CF176" s="1855"/>
      <c r="CG176" s="1855"/>
      <c r="CH176" s="1855"/>
      <c r="CI176" s="1855"/>
      <c r="CJ176" s="1855"/>
      <c r="CK176" s="1855"/>
      <c r="CL176" s="1855"/>
      <c r="CM176" s="1855"/>
      <c r="CN176" s="1855"/>
      <c r="CO176" s="1855"/>
      <c r="CP176" s="1855"/>
      <c r="CQ176" s="1855"/>
      <c r="CR176" s="1855"/>
      <c r="CS176" s="1855"/>
      <c r="CT176" s="1855"/>
      <c r="CU176" s="1855"/>
      <c r="CV176" s="1855"/>
      <c r="CW176" s="1855"/>
      <c r="CX176" s="1855"/>
      <c r="CY176" s="1855"/>
      <c r="CZ176" s="1855"/>
    </row>
    <row r="177" s="424" customFormat="true" ht="15" customHeight="true" x14ac:dyDescent="0.2">
      <c r="A177" s="787"/>
      <c r="B177" s="804"/>
      <c r="C177" s="944"/>
      <c r="D177" s="945"/>
      <c r="E177" s="945"/>
      <c r="F177" s="945"/>
      <c r="G177" s="946"/>
      <c r="H177" s="947"/>
      <c r="I177" s="945"/>
      <c r="J177" s="945"/>
      <c r="K177" s="945"/>
      <c r="L177" s="948"/>
      <c r="M177" s="949"/>
      <c r="N177" s="945"/>
      <c r="O177" s="945"/>
      <c r="P177" s="945"/>
      <c r="Q177" s="946"/>
      <c r="R177" s="947"/>
      <c r="S177" s="945"/>
      <c r="T177" s="945"/>
      <c r="U177" s="945"/>
      <c r="V177" s="945"/>
      <c r="W177" s="945"/>
      <c r="X177" s="945"/>
      <c r="Y177" s="945"/>
      <c r="Z177" s="945"/>
      <c r="AA177" s="945"/>
      <c r="AB177" s="950"/>
      <c r="AC177" s="879"/>
      <c r="AD177" s="890"/>
      <c r="AE177" s="615"/>
      <c r="AF177" s="615"/>
      <c r="AG177" s="615"/>
      <c r="AH177" s="615"/>
      <c r="AI177" s="615"/>
      <c r="AJ177" s="615"/>
      <c r="AK177" s="615"/>
      <c r="AL177" s="615"/>
      <c r="AM177" s="615"/>
      <c r="AN177" s="615"/>
      <c r="AO177" s="615"/>
      <c r="AP177" s="615"/>
      <c r="AQ177" s="615"/>
      <c r="AR177" s="615"/>
      <c r="AS177" s="615"/>
      <c r="AT177" s="615"/>
      <c r="AU177" s="615"/>
      <c r="AV177" s="615"/>
      <c r="AW177" s="615"/>
      <c r="AX177" s="615"/>
      <c r="AY177" s="61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1855"/>
      <c r="CF177" s="1855"/>
      <c r="CG177" s="1855"/>
      <c r="CH177" s="1855"/>
      <c r="CI177" s="1855"/>
      <c r="CJ177" s="1855"/>
      <c r="CK177" s="1855"/>
      <c r="CL177" s="1855"/>
      <c r="CM177" s="1855"/>
      <c r="CN177" s="1855"/>
      <c r="CO177" s="1855"/>
      <c r="CP177" s="1855"/>
      <c r="CQ177" s="1855"/>
      <c r="CR177" s="1855"/>
      <c r="CS177" s="1855"/>
      <c r="CT177" s="1855"/>
      <c r="CU177" s="1855"/>
      <c r="CV177" s="1855"/>
      <c r="CW177" s="1855"/>
      <c r="CX177" s="1855"/>
      <c r="CY177" s="1855"/>
      <c r="CZ177" s="1855"/>
    </row>
    <row r="178" s="424" customFormat="true" ht="15" customHeight="true" x14ac:dyDescent="0.2">
      <c r="A178" s="787"/>
      <c r="B178" s="804"/>
      <c r="C178" s="944"/>
      <c r="D178" s="945"/>
      <c r="E178" s="945"/>
      <c r="F178" s="945"/>
      <c r="G178" s="946"/>
      <c r="H178" s="947"/>
      <c r="I178" s="945"/>
      <c r="J178" s="945"/>
      <c r="K178" s="945"/>
      <c r="L178" s="948"/>
      <c r="M178" s="949"/>
      <c r="N178" s="945"/>
      <c r="O178" s="945"/>
      <c r="P178" s="945"/>
      <c r="Q178" s="946"/>
      <c r="R178" s="947"/>
      <c r="S178" s="945"/>
      <c r="T178" s="945"/>
      <c r="U178" s="945"/>
      <c r="V178" s="945"/>
      <c r="W178" s="945"/>
      <c r="X178" s="945"/>
      <c r="Y178" s="945"/>
      <c r="Z178" s="945"/>
      <c r="AA178" s="945"/>
      <c r="AB178" s="950"/>
      <c r="AC178" s="879"/>
      <c r="AD178" s="890"/>
      <c r="AE178" s="615"/>
      <c r="AF178" s="615"/>
      <c r="AG178" s="615"/>
      <c r="AH178" s="615"/>
      <c r="AI178" s="615"/>
      <c r="AJ178" s="615"/>
      <c r="AK178" s="615"/>
      <c r="AL178" s="615"/>
      <c r="AM178" s="615"/>
      <c r="AN178" s="615"/>
      <c r="AO178" s="615"/>
      <c r="AP178" s="615"/>
      <c r="AQ178" s="615"/>
      <c r="AR178" s="615"/>
      <c r="AS178" s="615"/>
      <c r="AT178" s="615"/>
      <c r="AU178" s="615"/>
      <c r="AV178" s="615"/>
      <c r="AW178" s="615"/>
      <c r="AX178" s="615"/>
      <c r="AY178" s="61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1855"/>
      <c r="CF178" s="1855"/>
      <c r="CG178" s="1855"/>
      <c r="CH178" s="1855"/>
      <c r="CI178" s="1855"/>
      <c r="CJ178" s="1855"/>
      <c r="CK178" s="1855"/>
      <c r="CL178" s="1855"/>
      <c r="CM178" s="1855"/>
      <c r="CN178" s="1855"/>
      <c r="CO178" s="1855"/>
      <c r="CP178" s="1855"/>
      <c r="CQ178" s="1855"/>
      <c r="CR178" s="1855"/>
      <c r="CS178" s="1855"/>
      <c r="CT178" s="1855"/>
      <c r="CU178" s="1855"/>
      <c r="CV178" s="1855"/>
      <c r="CW178" s="1855"/>
      <c r="CX178" s="1855"/>
      <c r="CY178" s="1855"/>
      <c r="CZ178" s="1855"/>
    </row>
    <row r="179" s="424" customFormat="true" ht="15" customHeight="true" x14ac:dyDescent="0.2">
      <c r="A179" s="787"/>
      <c r="B179" s="804"/>
      <c r="C179" s="944"/>
      <c r="D179" s="945"/>
      <c r="E179" s="945"/>
      <c r="F179" s="945"/>
      <c r="G179" s="946"/>
      <c r="H179" s="947"/>
      <c r="I179" s="945"/>
      <c r="J179" s="945"/>
      <c r="K179" s="945"/>
      <c r="L179" s="948"/>
      <c r="M179" s="949"/>
      <c r="N179" s="945"/>
      <c r="O179" s="945"/>
      <c r="P179" s="945"/>
      <c r="Q179" s="946"/>
      <c r="R179" s="947"/>
      <c r="S179" s="945"/>
      <c r="T179" s="945"/>
      <c r="U179" s="945"/>
      <c r="V179" s="945"/>
      <c r="W179" s="945"/>
      <c r="X179" s="945"/>
      <c r="Y179" s="945"/>
      <c r="Z179" s="945"/>
      <c r="AA179" s="945"/>
      <c r="AB179" s="950"/>
      <c r="AC179" s="879"/>
      <c r="AD179" s="890"/>
      <c r="AE179" s="615"/>
      <c r="AF179" s="615"/>
      <c r="AG179" s="615"/>
      <c r="AH179" s="615"/>
      <c r="AI179" s="615"/>
      <c r="AJ179" s="615"/>
      <c r="AK179" s="615"/>
      <c r="AL179" s="615"/>
      <c r="AM179" s="615"/>
      <c r="AN179" s="615"/>
      <c r="AO179" s="615"/>
      <c r="AP179" s="615"/>
      <c r="AQ179" s="615"/>
      <c r="AR179" s="615"/>
      <c r="AS179" s="615"/>
      <c r="AT179" s="615"/>
      <c r="AU179" s="615"/>
      <c r="AV179" s="615"/>
      <c r="AW179" s="615"/>
      <c r="AX179" s="615"/>
      <c r="AY179" s="61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1855"/>
      <c r="CF179" s="1855"/>
      <c r="CG179" s="1855"/>
      <c r="CH179" s="1855"/>
      <c r="CI179" s="1855"/>
      <c r="CJ179" s="1855"/>
      <c r="CK179" s="1855"/>
      <c r="CL179" s="1855"/>
      <c r="CM179" s="1855"/>
      <c r="CN179" s="1855"/>
      <c r="CO179" s="1855"/>
      <c r="CP179" s="1855"/>
      <c r="CQ179" s="1855"/>
      <c r="CR179" s="1855"/>
      <c r="CS179" s="1855"/>
      <c r="CT179" s="1855"/>
      <c r="CU179" s="1855"/>
      <c r="CV179" s="1855"/>
      <c r="CW179" s="1855"/>
      <c r="CX179" s="1855"/>
      <c r="CY179" s="1855"/>
      <c r="CZ179" s="1855"/>
    </row>
    <row r="180" s="424" customFormat="true" ht="15" customHeight="true" x14ac:dyDescent="0.2">
      <c r="A180" s="787"/>
      <c r="B180" s="804"/>
      <c r="C180" s="944"/>
      <c r="D180" s="945"/>
      <c r="E180" s="945"/>
      <c r="F180" s="945"/>
      <c r="G180" s="946"/>
      <c r="H180" s="947"/>
      <c r="I180" s="945"/>
      <c r="J180" s="945"/>
      <c r="K180" s="945"/>
      <c r="L180" s="948"/>
      <c r="M180" s="949"/>
      <c r="N180" s="945"/>
      <c r="O180" s="945"/>
      <c r="P180" s="945"/>
      <c r="Q180" s="946"/>
      <c r="R180" s="947"/>
      <c r="S180" s="945"/>
      <c r="T180" s="945"/>
      <c r="U180" s="945"/>
      <c r="V180" s="945"/>
      <c r="W180" s="945"/>
      <c r="X180" s="945"/>
      <c r="Y180" s="945"/>
      <c r="Z180" s="945"/>
      <c r="AA180" s="945"/>
      <c r="AB180" s="950"/>
      <c r="AC180" s="879"/>
      <c r="AD180" s="890"/>
      <c r="AE180" s="615"/>
      <c r="AF180" s="615"/>
      <c r="AG180" s="615"/>
      <c r="AH180" s="615"/>
      <c r="AI180" s="615"/>
      <c r="AJ180" s="615"/>
      <c r="AK180" s="615"/>
      <c r="AL180" s="615"/>
      <c r="AM180" s="615"/>
      <c r="AN180" s="615"/>
      <c r="AO180" s="615"/>
      <c r="AP180" s="615"/>
      <c r="AQ180" s="615"/>
      <c r="AR180" s="615"/>
      <c r="AS180" s="615"/>
      <c r="AT180" s="615"/>
      <c r="AU180" s="615"/>
      <c r="AV180" s="615"/>
      <c r="AW180" s="615"/>
      <c r="AX180" s="615"/>
      <c r="AY180" s="61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1855"/>
      <c r="CF180" s="1855"/>
      <c r="CG180" s="1855"/>
      <c r="CH180" s="1855"/>
      <c r="CI180" s="1855"/>
      <c r="CJ180" s="1855"/>
      <c r="CK180" s="1855"/>
      <c r="CL180" s="1855"/>
      <c r="CM180" s="1855"/>
      <c r="CN180" s="1855"/>
      <c r="CO180" s="1855"/>
      <c r="CP180" s="1855"/>
      <c r="CQ180" s="1855"/>
      <c r="CR180" s="1855"/>
      <c r="CS180" s="1855"/>
      <c r="CT180" s="1855"/>
      <c r="CU180" s="1855"/>
      <c r="CV180" s="1855"/>
      <c r="CW180" s="1855"/>
      <c r="CX180" s="1855"/>
      <c r="CY180" s="1855"/>
      <c r="CZ180" s="1855"/>
    </row>
    <row r="181" s="424" customFormat="true" ht="15" customHeight="true" x14ac:dyDescent="0.2">
      <c r="A181" s="787"/>
      <c r="B181" s="804"/>
      <c r="C181" s="944"/>
      <c r="D181" s="945"/>
      <c r="E181" s="945"/>
      <c r="F181" s="945"/>
      <c r="G181" s="946"/>
      <c r="H181" s="947"/>
      <c r="I181" s="945"/>
      <c r="J181" s="945"/>
      <c r="K181" s="945"/>
      <c r="L181" s="948"/>
      <c r="M181" s="949"/>
      <c r="N181" s="945"/>
      <c r="O181" s="945"/>
      <c r="P181" s="945"/>
      <c r="Q181" s="946"/>
      <c r="R181" s="947"/>
      <c r="S181" s="945"/>
      <c r="T181" s="945"/>
      <c r="U181" s="945"/>
      <c r="V181" s="945"/>
      <c r="W181" s="945"/>
      <c r="X181" s="945"/>
      <c r="Y181" s="945"/>
      <c r="Z181" s="945"/>
      <c r="AA181" s="945"/>
      <c r="AB181" s="950"/>
      <c r="AC181" s="879"/>
      <c r="AD181" s="890"/>
      <c r="AE181" s="615"/>
      <c r="AF181" s="615"/>
      <c r="AG181" s="615"/>
      <c r="AH181" s="615"/>
      <c r="AI181" s="615"/>
      <c r="AJ181" s="615"/>
      <c r="AK181" s="615"/>
      <c r="AL181" s="615"/>
      <c r="AM181" s="615"/>
      <c r="AN181" s="615"/>
      <c r="AO181" s="615"/>
      <c r="AP181" s="615"/>
      <c r="AQ181" s="615"/>
      <c r="AR181" s="615"/>
      <c r="AS181" s="615"/>
      <c r="AT181" s="615"/>
      <c r="AU181" s="615"/>
      <c r="AV181" s="615"/>
      <c r="AW181" s="615"/>
      <c r="AX181" s="615"/>
      <c r="AY181" s="61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1855"/>
      <c r="CF181" s="1855"/>
      <c r="CG181" s="1855"/>
      <c r="CH181" s="1855"/>
      <c r="CI181" s="1855"/>
      <c r="CJ181" s="1855"/>
      <c r="CK181" s="1855"/>
      <c r="CL181" s="1855"/>
      <c r="CM181" s="1855"/>
      <c r="CN181" s="1855"/>
      <c r="CO181" s="1855"/>
      <c r="CP181" s="1855"/>
      <c r="CQ181" s="1855"/>
      <c r="CR181" s="1855"/>
      <c r="CS181" s="1855"/>
      <c r="CT181" s="1855"/>
      <c r="CU181" s="1855"/>
      <c r="CV181" s="1855"/>
      <c r="CW181" s="1855"/>
      <c r="CX181" s="1855"/>
      <c r="CY181" s="1855"/>
      <c r="CZ181" s="1855"/>
    </row>
    <row r="182" s="424" customFormat="true" ht="15" customHeight="true" x14ac:dyDescent="0.2">
      <c r="A182" s="787"/>
      <c r="B182" s="804"/>
      <c r="C182" s="944"/>
      <c r="D182" s="945"/>
      <c r="E182" s="945"/>
      <c r="F182" s="945"/>
      <c r="G182" s="946"/>
      <c r="H182" s="947"/>
      <c r="I182" s="945"/>
      <c r="J182" s="945"/>
      <c r="K182" s="945"/>
      <c r="L182" s="948"/>
      <c r="M182" s="949"/>
      <c r="N182" s="945"/>
      <c r="O182" s="945"/>
      <c r="P182" s="945"/>
      <c r="Q182" s="946"/>
      <c r="R182" s="947"/>
      <c r="S182" s="945"/>
      <c r="T182" s="945"/>
      <c r="U182" s="945"/>
      <c r="V182" s="945"/>
      <c r="W182" s="945"/>
      <c r="X182" s="945"/>
      <c r="Y182" s="945"/>
      <c r="Z182" s="945"/>
      <c r="AA182" s="945"/>
      <c r="AB182" s="950"/>
      <c r="AC182" s="879"/>
      <c r="AD182" s="890"/>
      <c r="AE182" s="615"/>
      <c r="AF182" s="615"/>
      <c r="AG182" s="615"/>
      <c r="AH182" s="615"/>
      <c r="AI182" s="615"/>
      <c r="AJ182" s="615"/>
      <c r="AK182" s="615"/>
      <c r="AL182" s="615"/>
      <c r="AM182" s="615"/>
      <c r="AN182" s="615"/>
      <c r="AO182" s="615"/>
      <c r="AP182" s="615"/>
      <c r="AQ182" s="615"/>
      <c r="AR182" s="615"/>
      <c r="AS182" s="615"/>
      <c r="AT182" s="615"/>
      <c r="AU182" s="615"/>
      <c r="AV182" s="615"/>
      <c r="AW182" s="615"/>
      <c r="AX182" s="615"/>
      <c r="AY182" s="61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1855"/>
      <c r="CF182" s="1855"/>
      <c r="CG182" s="1855"/>
      <c r="CH182" s="1855"/>
      <c r="CI182" s="1855"/>
      <c r="CJ182" s="1855"/>
      <c r="CK182" s="1855"/>
      <c r="CL182" s="1855"/>
      <c r="CM182" s="1855"/>
      <c r="CN182" s="1855"/>
      <c r="CO182" s="1855"/>
      <c r="CP182" s="1855"/>
      <c r="CQ182" s="1855"/>
      <c r="CR182" s="1855"/>
      <c r="CS182" s="1855"/>
      <c r="CT182" s="1855"/>
      <c r="CU182" s="1855"/>
      <c r="CV182" s="1855"/>
      <c r="CW182" s="1855"/>
      <c r="CX182" s="1855"/>
      <c r="CY182" s="1855"/>
      <c r="CZ182" s="1855"/>
    </row>
    <row r="183" s="424" customFormat="true" ht="15" customHeight="true" x14ac:dyDescent="0.2">
      <c r="A183" s="787"/>
      <c r="B183" s="804"/>
      <c r="C183" s="944"/>
      <c r="D183" s="945"/>
      <c r="E183" s="945"/>
      <c r="F183" s="945"/>
      <c r="G183" s="946"/>
      <c r="H183" s="947"/>
      <c r="I183" s="945"/>
      <c r="J183" s="945"/>
      <c r="K183" s="945"/>
      <c r="L183" s="948"/>
      <c r="M183" s="949"/>
      <c r="N183" s="945"/>
      <c r="O183" s="945"/>
      <c r="P183" s="945"/>
      <c r="Q183" s="946"/>
      <c r="R183" s="947"/>
      <c r="S183" s="945"/>
      <c r="T183" s="945"/>
      <c r="U183" s="945"/>
      <c r="V183" s="945"/>
      <c r="W183" s="945"/>
      <c r="X183" s="945"/>
      <c r="Y183" s="945"/>
      <c r="Z183" s="945"/>
      <c r="AA183" s="945"/>
      <c r="AB183" s="950"/>
      <c r="AC183" s="879"/>
      <c r="AD183" s="890"/>
      <c r="AE183" s="615"/>
      <c r="AF183" s="615"/>
      <c r="AG183" s="615"/>
      <c r="AH183" s="615"/>
      <c r="AI183" s="615"/>
      <c r="AJ183" s="615"/>
      <c r="AK183" s="615"/>
      <c r="AL183" s="615"/>
      <c r="AM183" s="615"/>
      <c r="AN183" s="615"/>
      <c r="AO183" s="615"/>
      <c r="AP183" s="615"/>
      <c r="AQ183" s="615"/>
      <c r="AR183" s="615"/>
      <c r="AS183" s="615"/>
      <c r="AT183" s="615"/>
      <c r="AU183" s="615"/>
      <c r="AV183" s="615"/>
      <c r="AW183" s="615"/>
      <c r="AX183" s="615"/>
      <c r="AY183" s="61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1855"/>
      <c r="CF183" s="1855"/>
      <c r="CG183" s="1855"/>
      <c r="CH183" s="1855"/>
      <c r="CI183" s="1855"/>
      <c r="CJ183" s="1855"/>
      <c r="CK183" s="1855"/>
      <c r="CL183" s="1855"/>
      <c r="CM183" s="1855"/>
      <c r="CN183" s="1855"/>
      <c r="CO183" s="1855"/>
      <c r="CP183" s="1855"/>
      <c r="CQ183" s="1855"/>
      <c r="CR183" s="1855"/>
      <c r="CS183" s="1855"/>
      <c r="CT183" s="1855"/>
      <c r="CU183" s="1855"/>
      <c r="CV183" s="1855"/>
      <c r="CW183" s="1855"/>
      <c r="CX183" s="1855"/>
      <c r="CY183" s="1855"/>
      <c r="CZ183" s="1855"/>
    </row>
    <row r="184" s="424" customFormat="true" ht="15" customHeight="true" x14ac:dyDescent="0.2">
      <c r="A184" s="787"/>
      <c r="B184" s="804"/>
      <c r="C184" s="944"/>
      <c r="D184" s="945"/>
      <c r="E184" s="945"/>
      <c r="F184" s="945"/>
      <c r="G184" s="946"/>
      <c r="H184" s="947"/>
      <c r="I184" s="945"/>
      <c r="J184" s="945"/>
      <c r="K184" s="945"/>
      <c r="L184" s="948"/>
      <c r="M184" s="949"/>
      <c r="N184" s="945"/>
      <c r="O184" s="945"/>
      <c r="P184" s="945"/>
      <c r="Q184" s="946"/>
      <c r="R184" s="947"/>
      <c r="S184" s="945"/>
      <c r="T184" s="945"/>
      <c r="U184" s="945"/>
      <c r="V184" s="945"/>
      <c r="W184" s="945"/>
      <c r="X184" s="945"/>
      <c r="Y184" s="945"/>
      <c r="Z184" s="945"/>
      <c r="AA184" s="945"/>
      <c r="AB184" s="950"/>
      <c r="AC184" s="879"/>
      <c r="AD184" s="890"/>
      <c r="AE184" s="615"/>
      <c r="AF184" s="615"/>
      <c r="AG184" s="615"/>
      <c r="AH184" s="615"/>
      <c r="AI184" s="615"/>
      <c r="AJ184" s="615"/>
      <c r="AK184" s="615"/>
      <c r="AL184" s="615"/>
      <c r="AM184" s="615"/>
      <c r="AN184" s="615"/>
      <c r="AO184" s="615"/>
      <c r="AP184" s="615"/>
      <c r="AQ184" s="615"/>
      <c r="AR184" s="615"/>
      <c r="AS184" s="615"/>
      <c r="AT184" s="615"/>
      <c r="AU184" s="615"/>
      <c r="AV184" s="615"/>
      <c r="AW184" s="615"/>
      <c r="AX184" s="615"/>
      <c r="AY184" s="61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1855"/>
      <c r="CF184" s="1855"/>
      <c r="CG184" s="1855"/>
      <c r="CH184" s="1855"/>
      <c r="CI184" s="1855"/>
      <c r="CJ184" s="1855"/>
      <c r="CK184" s="1855"/>
      <c r="CL184" s="1855"/>
      <c r="CM184" s="1855"/>
      <c r="CN184" s="1855"/>
      <c r="CO184" s="1855"/>
      <c r="CP184" s="1855"/>
      <c r="CQ184" s="1855"/>
      <c r="CR184" s="1855"/>
      <c r="CS184" s="1855"/>
      <c r="CT184" s="1855"/>
      <c r="CU184" s="1855"/>
      <c r="CV184" s="1855"/>
      <c r="CW184" s="1855"/>
      <c r="CX184" s="1855"/>
      <c r="CY184" s="1855"/>
      <c r="CZ184" s="1855"/>
    </row>
    <row r="185" s="424" customFormat="true" ht="15" customHeight="true" x14ac:dyDescent="0.2">
      <c r="A185" s="787"/>
      <c r="B185" s="804"/>
      <c r="C185" s="944"/>
      <c r="D185" s="945"/>
      <c r="E185" s="945"/>
      <c r="F185" s="945"/>
      <c r="G185" s="946"/>
      <c r="H185" s="947"/>
      <c r="I185" s="945"/>
      <c r="J185" s="945"/>
      <c r="K185" s="945"/>
      <c r="L185" s="948"/>
      <c r="M185" s="949"/>
      <c r="N185" s="945"/>
      <c r="O185" s="945"/>
      <c r="P185" s="945"/>
      <c r="Q185" s="946"/>
      <c r="R185" s="947"/>
      <c r="S185" s="945"/>
      <c r="T185" s="945"/>
      <c r="U185" s="945"/>
      <c r="V185" s="945"/>
      <c r="W185" s="945"/>
      <c r="X185" s="945"/>
      <c r="Y185" s="945"/>
      <c r="Z185" s="945"/>
      <c r="AA185" s="945"/>
      <c r="AB185" s="950"/>
      <c r="AC185" s="879"/>
      <c r="AD185" s="890"/>
      <c r="AE185" s="615"/>
      <c r="AF185" s="615"/>
      <c r="AG185" s="615"/>
      <c r="AH185" s="615"/>
      <c r="AI185" s="615"/>
      <c r="AJ185" s="615"/>
      <c r="AK185" s="615"/>
      <c r="AL185" s="615"/>
      <c r="AM185" s="615"/>
      <c r="AN185" s="615"/>
      <c r="AO185" s="615"/>
      <c r="AP185" s="615"/>
      <c r="AQ185" s="615"/>
      <c r="AR185" s="615"/>
      <c r="AS185" s="615"/>
      <c r="AT185" s="615"/>
      <c r="AU185" s="615"/>
      <c r="AV185" s="615"/>
      <c r="AW185" s="615"/>
      <c r="AX185" s="615"/>
      <c r="AY185" s="61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1855"/>
      <c r="CF185" s="1855"/>
      <c r="CG185" s="1855"/>
      <c r="CH185" s="1855"/>
      <c r="CI185" s="1855"/>
      <c r="CJ185" s="1855"/>
      <c r="CK185" s="1855"/>
      <c r="CL185" s="1855"/>
      <c r="CM185" s="1855"/>
      <c r="CN185" s="1855"/>
      <c r="CO185" s="1855"/>
      <c r="CP185" s="1855"/>
      <c r="CQ185" s="1855"/>
      <c r="CR185" s="1855"/>
      <c r="CS185" s="1855"/>
      <c r="CT185" s="1855"/>
      <c r="CU185" s="1855"/>
      <c r="CV185" s="1855"/>
      <c r="CW185" s="1855"/>
      <c r="CX185" s="1855"/>
      <c r="CY185" s="1855"/>
      <c r="CZ185" s="1855"/>
    </row>
    <row r="186" s="424" customFormat="true" ht="15" customHeight="true" x14ac:dyDescent="0.2">
      <c r="A186" s="787"/>
      <c r="B186" s="804"/>
      <c r="C186" s="944"/>
      <c r="D186" s="945"/>
      <c r="E186" s="945"/>
      <c r="F186" s="945"/>
      <c r="G186" s="946"/>
      <c r="H186" s="947"/>
      <c r="I186" s="945"/>
      <c r="J186" s="945"/>
      <c r="K186" s="945"/>
      <c r="L186" s="948"/>
      <c r="M186" s="949"/>
      <c r="N186" s="945"/>
      <c r="O186" s="945"/>
      <c r="P186" s="945"/>
      <c r="Q186" s="946"/>
      <c r="R186" s="947"/>
      <c r="S186" s="945"/>
      <c r="T186" s="945"/>
      <c r="U186" s="945"/>
      <c r="V186" s="945"/>
      <c r="W186" s="945"/>
      <c r="X186" s="945"/>
      <c r="Y186" s="945"/>
      <c r="Z186" s="945"/>
      <c r="AA186" s="945"/>
      <c r="AB186" s="950"/>
      <c r="AC186" s="879"/>
      <c r="AD186" s="890"/>
      <c r="AE186" s="615"/>
      <c r="AF186" s="615"/>
      <c r="AG186" s="615"/>
      <c r="AH186" s="615"/>
      <c r="AI186" s="615"/>
      <c r="AJ186" s="615"/>
      <c r="AK186" s="615"/>
      <c r="AL186" s="615"/>
      <c r="AM186" s="615"/>
      <c r="AN186" s="615"/>
      <c r="AO186" s="615"/>
      <c r="AP186" s="615"/>
      <c r="AQ186" s="615"/>
      <c r="AR186" s="615"/>
      <c r="AS186" s="615"/>
      <c r="AT186" s="615"/>
      <c r="AU186" s="615"/>
      <c r="AV186" s="615"/>
      <c r="AW186" s="615"/>
      <c r="AX186" s="615"/>
      <c r="AY186" s="61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1855"/>
      <c r="CF186" s="1855"/>
      <c r="CG186" s="1855"/>
      <c r="CH186" s="1855"/>
      <c r="CI186" s="1855"/>
      <c r="CJ186" s="1855"/>
      <c r="CK186" s="1855"/>
      <c r="CL186" s="1855"/>
      <c r="CM186" s="1855"/>
      <c r="CN186" s="1855"/>
      <c r="CO186" s="1855"/>
      <c r="CP186" s="1855"/>
      <c r="CQ186" s="1855"/>
      <c r="CR186" s="1855"/>
      <c r="CS186" s="1855"/>
      <c r="CT186" s="1855"/>
      <c r="CU186" s="1855"/>
      <c r="CV186" s="1855"/>
      <c r="CW186" s="1855"/>
      <c r="CX186" s="1855"/>
      <c r="CY186" s="1855"/>
      <c r="CZ186" s="1855"/>
    </row>
    <row r="187" s="424" customFormat="true" ht="15" customHeight="true" x14ac:dyDescent="0.2">
      <c r="A187" s="787"/>
      <c r="B187" s="804"/>
      <c r="C187" s="944"/>
      <c r="D187" s="945"/>
      <c r="E187" s="945"/>
      <c r="F187" s="945"/>
      <c r="G187" s="946"/>
      <c r="H187" s="947"/>
      <c r="I187" s="945"/>
      <c r="J187" s="945"/>
      <c r="K187" s="945"/>
      <c r="L187" s="948"/>
      <c r="M187" s="949"/>
      <c r="N187" s="945"/>
      <c r="O187" s="945"/>
      <c r="P187" s="945"/>
      <c r="Q187" s="946"/>
      <c r="R187" s="947"/>
      <c r="S187" s="945"/>
      <c r="T187" s="945"/>
      <c r="U187" s="945"/>
      <c r="V187" s="945"/>
      <c r="W187" s="945"/>
      <c r="X187" s="945"/>
      <c r="Y187" s="945"/>
      <c r="Z187" s="945"/>
      <c r="AA187" s="945"/>
      <c r="AB187" s="950"/>
      <c r="AC187" s="879"/>
      <c r="AD187" s="890"/>
      <c r="AE187" s="615"/>
      <c r="AF187" s="615"/>
      <c r="AG187" s="615"/>
      <c r="AH187" s="615"/>
      <c r="AI187" s="615"/>
      <c r="AJ187" s="615"/>
      <c r="AK187" s="615"/>
      <c r="AL187" s="615"/>
      <c r="AM187" s="615"/>
      <c r="AN187" s="615"/>
      <c r="AO187" s="615"/>
      <c r="AP187" s="615"/>
      <c r="AQ187" s="615"/>
      <c r="AR187" s="615"/>
      <c r="AS187" s="615"/>
      <c r="AT187" s="615"/>
      <c r="AU187" s="615"/>
      <c r="AV187" s="615"/>
      <c r="AW187" s="615"/>
      <c r="AX187" s="615"/>
      <c r="AY187" s="61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1855"/>
      <c r="CF187" s="1855"/>
      <c r="CG187" s="1855"/>
      <c r="CH187" s="1855"/>
      <c r="CI187" s="1855"/>
      <c r="CJ187" s="1855"/>
      <c r="CK187" s="1855"/>
      <c r="CL187" s="1855"/>
      <c r="CM187" s="1855"/>
      <c r="CN187" s="1855"/>
      <c r="CO187" s="1855"/>
      <c r="CP187" s="1855"/>
      <c r="CQ187" s="1855"/>
      <c r="CR187" s="1855"/>
      <c r="CS187" s="1855"/>
      <c r="CT187" s="1855"/>
      <c r="CU187" s="1855"/>
      <c r="CV187" s="1855"/>
      <c r="CW187" s="1855"/>
      <c r="CX187" s="1855"/>
      <c r="CY187" s="1855"/>
      <c r="CZ187" s="1855"/>
    </row>
    <row r="188" s="424" customFormat="true" ht="15" customHeight="true" x14ac:dyDescent="0.2">
      <c r="A188" s="787"/>
      <c r="B188" s="804"/>
      <c r="C188" s="944"/>
      <c r="D188" s="945"/>
      <c r="E188" s="945"/>
      <c r="F188" s="945"/>
      <c r="G188" s="946"/>
      <c r="H188" s="947"/>
      <c r="I188" s="945"/>
      <c r="J188" s="945"/>
      <c r="K188" s="945"/>
      <c r="L188" s="948"/>
      <c r="M188" s="949"/>
      <c r="N188" s="945"/>
      <c r="O188" s="945"/>
      <c r="P188" s="945"/>
      <c r="Q188" s="946"/>
      <c r="R188" s="947"/>
      <c r="S188" s="945"/>
      <c r="T188" s="945"/>
      <c r="U188" s="945"/>
      <c r="V188" s="945"/>
      <c r="W188" s="945"/>
      <c r="X188" s="945"/>
      <c r="Y188" s="945"/>
      <c r="Z188" s="945"/>
      <c r="AA188" s="945"/>
      <c r="AB188" s="950"/>
      <c r="AC188" s="879"/>
      <c r="AD188" s="890"/>
      <c r="AE188" s="615"/>
      <c r="AF188" s="615"/>
      <c r="AG188" s="615"/>
      <c r="AH188" s="615"/>
      <c r="AI188" s="615"/>
      <c r="AJ188" s="615"/>
      <c r="AK188" s="615"/>
      <c r="AL188" s="615"/>
      <c r="AM188" s="615"/>
      <c r="AN188" s="615"/>
      <c r="AO188" s="615"/>
      <c r="AP188" s="615"/>
      <c r="AQ188" s="615"/>
      <c r="AR188" s="615"/>
      <c r="AS188" s="615"/>
      <c r="AT188" s="615"/>
      <c r="AU188" s="615"/>
      <c r="AV188" s="615"/>
      <c r="AW188" s="615"/>
      <c r="AX188" s="615"/>
      <c r="AY188" s="61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1855"/>
      <c r="CF188" s="1855"/>
      <c r="CG188" s="1855"/>
      <c r="CH188" s="1855"/>
      <c r="CI188" s="1855"/>
      <c r="CJ188" s="1855"/>
      <c r="CK188" s="1855"/>
      <c r="CL188" s="1855"/>
      <c r="CM188" s="1855"/>
      <c r="CN188" s="1855"/>
      <c r="CO188" s="1855"/>
      <c r="CP188" s="1855"/>
      <c r="CQ188" s="1855"/>
      <c r="CR188" s="1855"/>
      <c r="CS188" s="1855"/>
      <c r="CT188" s="1855"/>
      <c r="CU188" s="1855"/>
      <c r="CV188" s="1855"/>
      <c r="CW188" s="1855"/>
      <c r="CX188" s="1855"/>
      <c r="CY188" s="1855"/>
      <c r="CZ188" s="1855"/>
    </row>
    <row r="189" s="424" customFormat="true" ht="15" customHeight="true" x14ac:dyDescent="0.2">
      <c r="A189" s="787"/>
      <c r="B189" s="804"/>
      <c r="C189" s="944"/>
      <c r="D189" s="945"/>
      <c r="E189" s="945"/>
      <c r="F189" s="945"/>
      <c r="G189" s="946"/>
      <c r="H189" s="947"/>
      <c r="I189" s="945"/>
      <c r="J189" s="945"/>
      <c r="K189" s="945"/>
      <c r="L189" s="948"/>
      <c r="M189" s="949"/>
      <c r="N189" s="945"/>
      <c r="O189" s="945"/>
      <c r="P189" s="945"/>
      <c r="Q189" s="946"/>
      <c r="R189" s="947"/>
      <c r="S189" s="945"/>
      <c r="T189" s="945"/>
      <c r="U189" s="945"/>
      <c r="V189" s="945"/>
      <c r="W189" s="945"/>
      <c r="X189" s="945"/>
      <c r="Y189" s="945"/>
      <c r="Z189" s="945"/>
      <c r="AA189" s="945"/>
      <c r="AB189" s="950"/>
      <c r="AC189" s="879"/>
      <c r="AD189" s="890"/>
      <c r="AE189" s="615"/>
      <c r="AF189" s="615"/>
      <c r="AG189" s="615"/>
      <c r="AH189" s="615"/>
      <c r="AI189" s="615"/>
      <c r="AJ189" s="615"/>
      <c r="AK189" s="615"/>
      <c r="AL189" s="615"/>
      <c r="AM189" s="615"/>
      <c r="AN189" s="615"/>
      <c r="AO189" s="615"/>
      <c r="AP189" s="615"/>
      <c r="AQ189" s="615"/>
      <c r="AR189" s="615"/>
      <c r="AS189" s="615"/>
      <c r="AT189" s="615"/>
      <c r="AU189" s="615"/>
      <c r="AV189" s="615"/>
      <c r="AW189" s="615"/>
      <c r="AX189" s="615"/>
      <c r="AY189" s="61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1855"/>
      <c r="CF189" s="1855"/>
      <c r="CG189" s="1855"/>
      <c r="CH189" s="1855"/>
      <c r="CI189" s="1855"/>
      <c r="CJ189" s="1855"/>
      <c r="CK189" s="1855"/>
      <c r="CL189" s="1855"/>
      <c r="CM189" s="1855"/>
      <c r="CN189" s="1855"/>
      <c r="CO189" s="1855"/>
      <c r="CP189" s="1855"/>
      <c r="CQ189" s="1855"/>
      <c r="CR189" s="1855"/>
      <c r="CS189" s="1855"/>
      <c r="CT189" s="1855"/>
      <c r="CU189" s="1855"/>
      <c r="CV189" s="1855"/>
      <c r="CW189" s="1855"/>
      <c r="CX189" s="1855"/>
      <c r="CY189" s="1855"/>
      <c r="CZ189" s="1855"/>
    </row>
    <row r="190" s="424" customFormat="true" ht="15" customHeight="true" x14ac:dyDescent="0.2">
      <c r="A190" s="787"/>
      <c r="B190" s="804"/>
      <c r="C190" s="944"/>
      <c r="D190" s="945"/>
      <c r="E190" s="945"/>
      <c r="F190" s="945"/>
      <c r="G190" s="946"/>
      <c r="H190" s="947"/>
      <c r="I190" s="945"/>
      <c r="J190" s="945"/>
      <c r="K190" s="945"/>
      <c r="L190" s="948"/>
      <c r="M190" s="949"/>
      <c r="N190" s="945"/>
      <c r="O190" s="945"/>
      <c r="P190" s="945"/>
      <c r="Q190" s="946"/>
      <c r="R190" s="947"/>
      <c r="S190" s="945"/>
      <c r="T190" s="945"/>
      <c r="U190" s="945"/>
      <c r="V190" s="945"/>
      <c r="W190" s="945"/>
      <c r="X190" s="945"/>
      <c r="Y190" s="945"/>
      <c r="Z190" s="945"/>
      <c r="AA190" s="945"/>
      <c r="AB190" s="950"/>
      <c r="AC190" s="879"/>
      <c r="AD190" s="890"/>
      <c r="AE190" s="615"/>
      <c r="AF190" s="615"/>
      <c r="AG190" s="615"/>
      <c r="AH190" s="615"/>
      <c r="AI190" s="615"/>
      <c r="AJ190" s="615"/>
      <c r="AK190" s="615"/>
      <c r="AL190" s="615"/>
      <c r="AM190" s="615"/>
      <c r="AN190" s="615"/>
      <c r="AO190" s="615"/>
      <c r="AP190" s="615"/>
      <c r="AQ190" s="615"/>
      <c r="AR190" s="615"/>
      <c r="AS190" s="615"/>
      <c r="AT190" s="615"/>
      <c r="AU190" s="615"/>
      <c r="AV190" s="615"/>
      <c r="AW190" s="615"/>
      <c r="AX190" s="615"/>
      <c r="AY190" s="61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1855"/>
      <c r="CF190" s="1855"/>
      <c r="CG190" s="1855"/>
      <c r="CH190" s="1855"/>
      <c r="CI190" s="1855"/>
      <c r="CJ190" s="1855"/>
      <c r="CK190" s="1855"/>
      <c r="CL190" s="1855"/>
      <c r="CM190" s="1855"/>
      <c r="CN190" s="1855"/>
      <c r="CO190" s="1855"/>
      <c r="CP190" s="1855"/>
      <c r="CQ190" s="1855"/>
      <c r="CR190" s="1855"/>
      <c r="CS190" s="1855"/>
      <c r="CT190" s="1855"/>
      <c r="CU190" s="1855"/>
      <c r="CV190" s="1855"/>
      <c r="CW190" s="1855"/>
      <c r="CX190" s="1855"/>
      <c r="CY190" s="1855"/>
      <c r="CZ190" s="1855"/>
    </row>
    <row r="191" s="424" customFormat="true" ht="15" customHeight="true" x14ac:dyDescent="0.2">
      <c r="A191" s="787"/>
      <c r="B191" s="804"/>
      <c r="C191" s="944"/>
      <c r="D191" s="945"/>
      <c r="E191" s="945"/>
      <c r="F191" s="945"/>
      <c r="G191" s="946"/>
      <c r="H191" s="947"/>
      <c r="I191" s="945"/>
      <c r="J191" s="945"/>
      <c r="K191" s="945"/>
      <c r="L191" s="948"/>
      <c r="M191" s="949"/>
      <c r="N191" s="945"/>
      <c r="O191" s="945"/>
      <c r="P191" s="945"/>
      <c r="Q191" s="946"/>
      <c r="R191" s="947"/>
      <c r="S191" s="945"/>
      <c r="T191" s="945"/>
      <c r="U191" s="945"/>
      <c r="V191" s="945"/>
      <c r="W191" s="945"/>
      <c r="X191" s="945"/>
      <c r="Y191" s="945"/>
      <c r="Z191" s="945"/>
      <c r="AA191" s="945"/>
      <c r="AB191" s="950"/>
      <c r="AC191" s="879"/>
      <c r="AD191" s="890"/>
      <c r="AE191" s="615"/>
      <c r="AF191" s="615"/>
      <c r="AG191" s="615"/>
      <c r="AH191" s="615"/>
      <c r="AI191" s="615"/>
      <c r="AJ191" s="615"/>
      <c r="AK191" s="615"/>
      <c r="AL191" s="615"/>
      <c r="AM191" s="615"/>
      <c r="AN191" s="615"/>
      <c r="AO191" s="615"/>
      <c r="AP191" s="615"/>
      <c r="AQ191" s="615"/>
      <c r="AR191" s="615"/>
      <c r="AS191" s="615"/>
      <c r="AT191" s="615"/>
      <c r="AU191" s="615"/>
      <c r="AV191" s="615"/>
      <c r="AW191" s="615"/>
      <c r="AX191" s="615"/>
      <c r="AY191" s="61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1855"/>
      <c r="CF191" s="1855"/>
      <c r="CG191" s="1855"/>
      <c r="CH191" s="1855"/>
      <c r="CI191" s="1855"/>
      <c r="CJ191" s="1855"/>
      <c r="CK191" s="1855"/>
      <c r="CL191" s="1855"/>
      <c r="CM191" s="1855"/>
      <c r="CN191" s="1855"/>
      <c r="CO191" s="1855"/>
      <c r="CP191" s="1855"/>
      <c r="CQ191" s="1855"/>
      <c r="CR191" s="1855"/>
      <c r="CS191" s="1855"/>
      <c r="CT191" s="1855"/>
      <c r="CU191" s="1855"/>
      <c r="CV191" s="1855"/>
      <c r="CW191" s="1855"/>
      <c r="CX191" s="1855"/>
      <c r="CY191" s="1855"/>
      <c r="CZ191" s="1855"/>
    </row>
    <row r="192" s="424" customFormat="true" ht="15" customHeight="true" x14ac:dyDescent="0.2">
      <c r="A192" s="788"/>
      <c r="B192" s="805"/>
      <c r="C192" s="951"/>
      <c r="D192" s="952"/>
      <c r="E192" s="952"/>
      <c r="F192" s="952"/>
      <c r="G192" s="953"/>
      <c r="H192" s="954"/>
      <c r="I192" s="952"/>
      <c r="J192" s="952"/>
      <c r="K192" s="952"/>
      <c r="L192" s="955"/>
      <c r="M192" s="956"/>
      <c r="N192" s="952"/>
      <c r="O192" s="952"/>
      <c r="P192" s="952"/>
      <c r="Q192" s="953"/>
      <c r="R192" s="954"/>
      <c r="S192" s="952"/>
      <c r="T192" s="952"/>
      <c r="U192" s="952"/>
      <c r="V192" s="952"/>
      <c r="W192" s="952"/>
      <c r="X192" s="952"/>
      <c r="Y192" s="952"/>
      <c r="Z192" s="952"/>
      <c r="AA192" s="952"/>
      <c r="AB192" s="957"/>
      <c r="AC192" s="879"/>
      <c r="AD192" s="890"/>
      <c r="AE192" s="615"/>
      <c r="AF192" s="615"/>
      <c r="AG192" s="615"/>
      <c r="AH192" s="615"/>
      <c r="AI192" s="615"/>
      <c r="AJ192" s="615"/>
      <c r="AK192" s="615"/>
      <c r="AL192" s="615"/>
      <c r="AM192" s="615"/>
      <c r="AN192" s="615"/>
      <c r="AO192" s="615"/>
      <c r="AP192" s="615"/>
      <c r="AQ192" s="615"/>
      <c r="AR192" s="615"/>
      <c r="AS192" s="615"/>
      <c r="AT192" s="615"/>
      <c r="AU192" s="615"/>
      <c r="AV192" s="615"/>
      <c r="AW192" s="615"/>
      <c r="AX192" s="615"/>
      <c r="AY192" s="61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1855"/>
      <c r="CF192" s="1855"/>
      <c r="CG192" s="1855"/>
      <c r="CH192" s="1855"/>
      <c r="CI192" s="1855"/>
      <c r="CJ192" s="1855"/>
      <c r="CK192" s="1855"/>
      <c r="CL192" s="1855"/>
      <c r="CM192" s="1855"/>
      <c r="CN192" s="1855"/>
      <c r="CO192" s="1855"/>
      <c r="CP192" s="1855"/>
      <c r="CQ192" s="1855"/>
      <c r="CR192" s="1855"/>
      <c r="CS192" s="1855"/>
      <c r="CT192" s="1855"/>
      <c r="CU192" s="1855"/>
      <c r="CV192" s="1855"/>
      <c r="CW192" s="1855"/>
      <c r="CX192" s="1855"/>
      <c r="CY192" s="1855"/>
      <c r="CZ192" s="1855"/>
    </row>
    <row r="193" s="424" customFormat="true" ht="15" customHeight="true" x14ac:dyDescent="0.2">
      <c r="A193" s="709"/>
      <c r="B193" s="806"/>
      <c r="C193" s="888"/>
      <c r="D193" s="879"/>
      <c r="E193" s="879"/>
      <c r="F193" s="879"/>
      <c r="G193" s="880"/>
      <c r="H193" s="889"/>
      <c r="I193" s="879"/>
      <c r="J193" s="879"/>
      <c r="K193" s="879"/>
      <c r="L193" s="890"/>
      <c r="M193" s="888"/>
      <c r="N193" s="879"/>
      <c r="O193" s="879"/>
      <c r="P193" s="879"/>
      <c r="Q193" s="880"/>
      <c r="R193" s="889"/>
      <c r="S193" s="879"/>
      <c r="T193" s="879"/>
      <c r="U193" s="879"/>
      <c r="V193" s="879"/>
      <c r="W193" s="879"/>
      <c r="X193" s="879"/>
      <c r="Y193" s="879"/>
      <c r="Z193" s="879"/>
      <c r="AA193" s="879"/>
      <c r="AB193" s="879"/>
      <c r="AC193" s="879"/>
      <c r="AD193" s="890"/>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1855"/>
      <c r="CF193" s="1855"/>
      <c r="CG193" s="1855"/>
      <c r="CH193" s="1855"/>
      <c r="CI193" s="1855"/>
      <c r="CJ193" s="1855"/>
      <c r="CK193" s="1855"/>
      <c r="CL193" s="1855"/>
      <c r="CM193" s="1855"/>
      <c r="CN193" s="1855"/>
      <c r="CO193" s="1855"/>
      <c r="CP193" s="1855"/>
      <c r="CQ193" s="1855"/>
      <c r="CR193" s="1855"/>
      <c r="CS193" s="1855"/>
      <c r="CT193" s="1855"/>
      <c r="CU193" s="1855"/>
      <c r="CV193" s="1855"/>
      <c r="CW193" s="1855"/>
      <c r="CX193" s="1855"/>
      <c r="CY193" s="1855"/>
      <c r="CZ193" s="1855"/>
    </row>
    <row r="194" s="131" customFormat="true" ht="15" customHeight="true" x14ac:dyDescent="0.2">
      <c r="A194" s="710"/>
      <c r="B194" s="807"/>
      <c r="C194" s="888"/>
      <c r="D194" s="879"/>
      <c r="E194" s="879"/>
      <c r="F194" s="879"/>
      <c r="G194" s="880"/>
      <c r="H194" s="889"/>
      <c r="I194" s="879"/>
      <c r="J194" s="879"/>
      <c r="K194" s="879"/>
      <c r="L194" s="890"/>
      <c r="M194" s="888"/>
      <c r="N194" s="879"/>
      <c r="O194" s="879"/>
      <c r="P194" s="879"/>
      <c r="Q194" s="880"/>
      <c r="R194" s="889"/>
      <c r="S194" s="879"/>
      <c r="T194" s="879"/>
      <c r="U194" s="879"/>
      <c r="V194" s="879"/>
      <c r="W194" s="879"/>
      <c r="X194" s="879"/>
      <c r="Y194" s="879"/>
      <c r="Z194" s="879"/>
      <c r="AA194" s="879"/>
      <c r="AB194" s="879"/>
      <c r="AC194" s="879"/>
      <c r="AD194" s="890"/>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1855"/>
      <c r="CF194" s="1855"/>
      <c r="CG194" s="1855"/>
      <c r="CH194" s="1855"/>
      <c r="CI194" s="1855"/>
      <c r="CJ194" s="1855"/>
      <c r="CK194" s="1855"/>
      <c r="CL194" s="1855"/>
      <c r="CM194" s="1855"/>
      <c r="CN194" s="1855"/>
      <c r="CO194" s="1855"/>
      <c r="CP194" s="1855"/>
      <c r="CQ194" s="1855"/>
      <c r="CR194" s="1855"/>
      <c r="CS194" s="1855"/>
      <c r="CT194" s="1855"/>
      <c r="CU194" s="1855"/>
      <c r="CV194" s="1855"/>
      <c r="CW194" s="1855"/>
      <c r="CX194" s="1855"/>
      <c r="CY194" s="1855"/>
      <c r="CZ194" s="1855"/>
    </row>
    <row r="195" s="131" customFormat="true" ht="15" customHeight="true" x14ac:dyDescent="0.2">
      <c r="A195" s="710"/>
      <c r="B195" s="807"/>
      <c r="C195" s="888"/>
      <c r="D195" s="879"/>
      <c r="E195" s="879"/>
      <c r="F195" s="879"/>
      <c r="G195" s="880"/>
      <c r="H195" s="889"/>
      <c r="I195" s="879"/>
      <c r="J195" s="879"/>
      <c r="K195" s="879"/>
      <c r="L195" s="890"/>
      <c r="M195" s="888"/>
      <c r="N195" s="879"/>
      <c r="O195" s="879"/>
      <c r="P195" s="879"/>
      <c r="Q195" s="880"/>
      <c r="R195" s="889"/>
      <c r="S195" s="879"/>
      <c r="T195" s="879"/>
      <c r="U195" s="879"/>
      <c r="V195" s="879"/>
      <c r="W195" s="879"/>
      <c r="X195" s="879"/>
      <c r="Y195" s="879"/>
      <c r="Z195" s="879"/>
      <c r="AA195" s="879"/>
      <c r="AB195" s="879"/>
      <c r="AC195" s="879"/>
      <c r="AD195" s="890"/>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1855"/>
      <c r="CF195" s="1855"/>
      <c r="CG195" s="1855"/>
      <c r="CH195" s="1855"/>
      <c r="CI195" s="1855"/>
      <c r="CJ195" s="1855"/>
      <c r="CK195" s="1855"/>
      <c r="CL195" s="1855"/>
      <c r="CM195" s="1855"/>
      <c r="CN195" s="1855"/>
      <c r="CO195" s="1855"/>
      <c r="CP195" s="1855"/>
      <c r="CQ195" s="1855"/>
      <c r="CR195" s="1855"/>
      <c r="CS195" s="1855"/>
      <c r="CT195" s="1855"/>
      <c r="CU195" s="1855"/>
      <c r="CV195" s="1855"/>
      <c r="CW195" s="1855"/>
      <c r="CX195" s="1855"/>
      <c r="CY195" s="1855"/>
      <c r="CZ195" s="1855"/>
    </row>
    <row r="196" s="131" customFormat="true" ht="15" customHeight="true" x14ac:dyDescent="0.2">
      <c r="A196" s="710"/>
      <c r="B196" s="807"/>
      <c r="C196" s="888"/>
      <c r="D196" s="879"/>
      <c r="E196" s="879"/>
      <c r="F196" s="879"/>
      <c r="G196" s="880"/>
      <c r="H196" s="889"/>
      <c r="I196" s="879"/>
      <c r="J196" s="879"/>
      <c r="K196" s="879"/>
      <c r="L196" s="890"/>
      <c r="M196" s="888"/>
      <c r="N196" s="879"/>
      <c r="O196" s="879"/>
      <c r="P196" s="879"/>
      <c r="Q196" s="880"/>
      <c r="R196" s="889"/>
      <c r="S196" s="879"/>
      <c r="T196" s="879"/>
      <c r="U196" s="879"/>
      <c r="V196" s="879"/>
      <c r="W196" s="879"/>
      <c r="X196" s="879"/>
      <c r="Y196" s="879"/>
      <c r="Z196" s="879"/>
      <c r="AA196" s="879"/>
      <c r="AB196" s="879"/>
      <c r="AC196" s="879"/>
      <c r="AD196" s="890"/>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1855"/>
      <c r="CF196" s="1855"/>
      <c r="CG196" s="1855"/>
      <c r="CH196" s="1855"/>
      <c r="CI196" s="1855"/>
      <c r="CJ196" s="1855"/>
      <c r="CK196" s="1855"/>
      <c r="CL196" s="1855"/>
      <c r="CM196" s="1855"/>
      <c r="CN196" s="1855"/>
      <c r="CO196" s="1855"/>
      <c r="CP196" s="1855"/>
      <c r="CQ196" s="1855"/>
      <c r="CR196" s="1855"/>
      <c r="CS196" s="1855"/>
      <c r="CT196" s="1855"/>
      <c r="CU196" s="1855"/>
      <c r="CV196" s="1855"/>
      <c r="CW196" s="1855"/>
      <c r="CX196" s="1855"/>
      <c r="CY196" s="1855"/>
      <c r="CZ196" s="1855"/>
    </row>
    <row r="197" s="131" customFormat="true" ht="15" customHeight="true" x14ac:dyDescent="0.2">
      <c r="A197" s="710"/>
      <c r="B197" s="807"/>
      <c r="C197" s="888"/>
      <c r="D197" s="879"/>
      <c r="E197" s="879"/>
      <c r="F197" s="879"/>
      <c r="G197" s="880"/>
      <c r="H197" s="889"/>
      <c r="I197" s="879"/>
      <c r="J197" s="879"/>
      <c r="K197" s="879"/>
      <c r="L197" s="890"/>
      <c r="M197" s="888"/>
      <c r="N197" s="879"/>
      <c r="O197" s="879"/>
      <c r="P197" s="879"/>
      <c r="Q197" s="880"/>
      <c r="R197" s="889"/>
      <c r="S197" s="879"/>
      <c r="T197" s="879"/>
      <c r="U197" s="879"/>
      <c r="V197" s="879"/>
      <c r="W197" s="879"/>
      <c r="X197" s="879"/>
      <c r="Y197" s="879"/>
      <c r="Z197" s="879"/>
      <c r="AA197" s="879"/>
      <c r="AB197" s="879"/>
      <c r="AC197" s="879"/>
      <c r="AD197" s="890"/>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1855"/>
      <c r="CF197" s="1855"/>
      <c r="CG197" s="1855"/>
      <c r="CH197" s="1855"/>
      <c r="CI197" s="1855"/>
      <c r="CJ197" s="1855"/>
      <c r="CK197" s="1855"/>
      <c r="CL197" s="1855"/>
      <c r="CM197" s="1855"/>
      <c r="CN197" s="1855"/>
      <c r="CO197" s="1855"/>
      <c r="CP197" s="1855"/>
      <c r="CQ197" s="1855"/>
      <c r="CR197" s="1855"/>
      <c r="CS197" s="1855"/>
      <c r="CT197" s="1855"/>
      <c r="CU197" s="1855"/>
      <c r="CV197" s="1855"/>
      <c r="CW197" s="1855"/>
      <c r="CX197" s="1855"/>
      <c r="CY197" s="1855"/>
      <c r="CZ197" s="1855"/>
    </row>
    <row r="198" s="131" customFormat="true" ht="15" customHeight="true" x14ac:dyDescent="0.2">
      <c r="A198" s="710"/>
      <c r="B198" s="807"/>
      <c r="C198" s="888"/>
      <c r="D198" s="879"/>
      <c r="E198" s="879"/>
      <c r="F198" s="879"/>
      <c r="G198" s="880"/>
      <c r="H198" s="889"/>
      <c r="I198" s="879"/>
      <c r="J198" s="879"/>
      <c r="K198" s="879"/>
      <c r="L198" s="890"/>
      <c r="M198" s="888"/>
      <c r="N198" s="879"/>
      <c r="O198" s="879"/>
      <c r="P198" s="879"/>
      <c r="Q198" s="880"/>
      <c r="R198" s="889"/>
      <c r="S198" s="879"/>
      <c r="T198" s="879"/>
      <c r="U198" s="879"/>
      <c r="V198" s="879"/>
      <c r="W198" s="879"/>
      <c r="X198" s="879"/>
      <c r="Y198" s="879"/>
      <c r="Z198" s="879"/>
      <c r="AA198" s="879"/>
      <c r="AB198" s="879"/>
      <c r="AC198" s="879"/>
      <c r="AD198" s="890"/>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1855"/>
      <c r="CF198" s="1855"/>
      <c r="CG198" s="1855"/>
      <c r="CH198" s="1855"/>
      <c r="CI198" s="1855"/>
      <c r="CJ198" s="1855"/>
      <c r="CK198" s="1855"/>
      <c r="CL198" s="1855"/>
      <c r="CM198" s="1855"/>
      <c r="CN198" s="1855"/>
      <c r="CO198" s="1855"/>
      <c r="CP198" s="1855"/>
      <c r="CQ198" s="1855"/>
      <c r="CR198" s="1855"/>
      <c r="CS198" s="1855"/>
      <c r="CT198" s="1855"/>
      <c r="CU198" s="1855"/>
      <c r="CV198" s="1855"/>
      <c r="CW198" s="1855"/>
      <c r="CX198" s="1855"/>
      <c r="CY198" s="1855"/>
      <c r="CZ198" s="1855"/>
    </row>
    <row r="199" s="131" customFormat="true" ht="15" customHeight="true" x14ac:dyDescent="0.2">
      <c r="A199" s="710"/>
      <c r="B199" s="807"/>
      <c r="C199" s="888"/>
      <c r="D199" s="879"/>
      <c r="E199" s="879"/>
      <c r="F199" s="879"/>
      <c r="G199" s="880"/>
      <c r="H199" s="889"/>
      <c r="I199" s="879"/>
      <c r="J199" s="879"/>
      <c r="K199" s="879"/>
      <c r="L199" s="890"/>
      <c r="M199" s="888"/>
      <c r="N199" s="879"/>
      <c r="O199" s="879"/>
      <c r="P199" s="879"/>
      <c r="Q199" s="880"/>
      <c r="R199" s="889"/>
      <c r="S199" s="879"/>
      <c r="T199" s="879"/>
      <c r="U199" s="879"/>
      <c r="V199" s="879"/>
      <c r="W199" s="879"/>
      <c r="X199" s="879"/>
      <c r="Y199" s="879"/>
      <c r="Z199" s="879"/>
      <c r="AA199" s="879"/>
      <c r="AB199" s="879"/>
      <c r="AC199" s="879"/>
      <c r="AD199" s="890"/>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1855"/>
      <c r="CF199" s="1855"/>
      <c r="CG199" s="1855"/>
      <c r="CH199" s="1855"/>
      <c r="CI199" s="1855"/>
      <c r="CJ199" s="1855"/>
      <c r="CK199" s="1855"/>
      <c r="CL199" s="1855"/>
      <c r="CM199" s="1855"/>
      <c r="CN199" s="1855"/>
      <c r="CO199" s="1855"/>
      <c r="CP199" s="1855"/>
      <c r="CQ199" s="1855"/>
      <c r="CR199" s="1855"/>
      <c r="CS199" s="1855"/>
      <c r="CT199" s="1855"/>
      <c r="CU199" s="1855"/>
      <c r="CV199" s="1855"/>
      <c r="CW199" s="1855"/>
      <c r="CX199" s="1855"/>
      <c r="CY199" s="1855"/>
      <c r="CZ199" s="1855"/>
    </row>
    <row r="200" s="131" customFormat="true" ht="15" customHeight="true" x14ac:dyDescent="0.2">
      <c r="A200" s="710"/>
      <c r="B200" s="807"/>
      <c r="C200" s="888"/>
      <c r="D200" s="879"/>
      <c r="E200" s="879"/>
      <c r="F200" s="879"/>
      <c r="G200" s="880"/>
      <c r="H200" s="889"/>
      <c r="I200" s="879"/>
      <c r="J200" s="879"/>
      <c r="K200" s="879"/>
      <c r="L200" s="890"/>
      <c r="M200" s="888"/>
      <c r="N200" s="879"/>
      <c r="O200" s="879"/>
      <c r="P200" s="879"/>
      <c r="Q200" s="880"/>
      <c r="R200" s="889"/>
      <c r="S200" s="879"/>
      <c r="T200" s="879"/>
      <c r="U200" s="879"/>
      <c r="V200" s="879"/>
      <c r="W200" s="879"/>
      <c r="X200" s="879"/>
      <c r="Y200" s="879"/>
      <c r="Z200" s="879"/>
      <c r="AA200" s="879"/>
      <c r="AB200" s="879"/>
      <c r="AC200" s="879"/>
      <c r="AD200" s="890"/>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1855"/>
      <c r="CF200" s="1855"/>
      <c r="CG200" s="1855"/>
      <c r="CH200" s="1855"/>
      <c r="CI200" s="1855"/>
      <c r="CJ200" s="1855"/>
      <c r="CK200" s="1855"/>
      <c r="CL200" s="1855"/>
      <c r="CM200" s="1855"/>
      <c r="CN200" s="1855"/>
      <c r="CO200" s="1855"/>
      <c r="CP200" s="1855"/>
      <c r="CQ200" s="1855"/>
      <c r="CR200" s="1855"/>
      <c r="CS200" s="1855"/>
      <c r="CT200" s="1855"/>
      <c r="CU200" s="1855"/>
      <c r="CV200" s="1855"/>
      <c r="CW200" s="1855"/>
      <c r="CX200" s="1855"/>
      <c r="CY200" s="1855"/>
      <c r="CZ200" s="1855"/>
    </row>
    <row r="201" s="131" customFormat="true" ht="15" customHeight="true" x14ac:dyDescent="0.2">
      <c r="A201" s="710"/>
      <c r="B201" s="807"/>
      <c r="C201" s="888"/>
      <c r="D201" s="879"/>
      <c r="E201" s="879"/>
      <c r="F201" s="879"/>
      <c r="G201" s="880"/>
      <c r="H201" s="889"/>
      <c r="I201" s="879"/>
      <c r="J201" s="879"/>
      <c r="K201" s="879"/>
      <c r="L201" s="890"/>
      <c r="M201" s="888"/>
      <c r="N201" s="879"/>
      <c r="O201" s="879"/>
      <c r="P201" s="879"/>
      <c r="Q201" s="880"/>
      <c r="R201" s="889"/>
      <c r="S201" s="879"/>
      <c r="T201" s="879"/>
      <c r="U201" s="879"/>
      <c r="V201" s="879"/>
      <c r="W201" s="879"/>
      <c r="X201" s="879"/>
      <c r="Y201" s="879"/>
      <c r="Z201" s="879"/>
      <c r="AA201" s="879"/>
      <c r="AB201" s="879"/>
      <c r="AC201" s="879"/>
      <c r="AD201" s="890"/>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1855"/>
      <c r="CF201" s="1855"/>
      <c r="CG201" s="1855"/>
      <c r="CH201" s="1855"/>
      <c r="CI201" s="1855"/>
      <c r="CJ201" s="1855"/>
      <c r="CK201" s="1855"/>
      <c r="CL201" s="1855"/>
      <c r="CM201" s="1855"/>
      <c r="CN201" s="1855"/>
      <c r="CO201" s="1855"/>
      <c r="CP201" s="1855"/>
      <c r="CQ201" s="1855"/>
      <c r="CR201" s="1855"/>
      <c r="CS201" s="1855"/>
      <c r="CT201" s="1855"/>
      <c r="CU201" s="1855"/>
      <c r="CV201" s="1855"/>
      <c r="CW201" s="1855"/>
      <c r="CX201" s="1855"/>
      <c r="CY201" s="1855"/>
      <c r="CZ201" s="1855"/>
    </row>
    <row r="202" s="645" customFormat="true" ht="15" customHeight="true" x14ac:dyDescent="0.2">
      <c r="A202" s="2101"/>
      <c r="B202" s="1013"/>
      <c r="C202" s="918"/>
      <c r="D202" s="919"/>
      <c r="E202" s="919"/>
      <c r="F202" s="919"/>
      <c r="G202" s="920"/>
      <c r="H202" s="921"/>
      <c r="I202" s="919"/>
      <c r="J202" s="919"/>
      <c r="K202" s="919"/>
      <c r="L202" s="922"/>
      <c r="M202" s="923"/>
      <c r="N202" s="919"/>
      <c r="O202" s="919"/>
      <c r="P202" s="919"/>
      <c r="Q202" s="920"/>
      <c r="R202" s="921"/>
      <c r="S202" s="919"/>
      <c r="T202" s="919"/>
      <c r="U202" s="919"/>
      <c r="V202" s="919"/>
      <c r="W202" s="919"/>
      <c r="X202" s="919"/>
      <c r="Y202" s="919"/>
      <c r="Z202" s="919"/>
      <c r="AA202" s="919"/>
      <c r="AB202" s="919"/>
      <c r="AC202" s="919"/>
      <c r="AD202" s="1819"/>
      <c r="AE202" s="312"/>
      <c r="AF202" s="312"/>
      <c r="AG202" s="312"/>
      <c r="AH202" s="312"/>
      <c r="AI202" s="312"/>
      <c r="AJ202" s="312"/>
      <c r="AK202" s="312"/>
      <c r="AL202" s="312"/>
      <c r="AM202" s="312"/>
      <c r="AN202" s="312"/>
      <c r="AO202" s="312"/>
      <c r="AP202" s="312"/>
      <c r="AQ202" s="312"/>
      <c r="AR202" s="312"/>
      <c r="AS202" s="312"/>
      <c r="AT202" s="312"/>
      <c r="AU202" s="312"/>
      <c r="AV202" s="312"/>
      <c r="AW202" s="312"/>
      <c r="AX202" s="312"/>
      <c r="AY202" s="312"/>
      <c r="AZ202" s="635"/>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1855"/>
      <c r="CF202" s="1855"/>
      <c r="CG202" s="1855"/>
      <c r="CH202" s="1855"/>
      <c r="CI202" s="1855"/>
      <c r="CJ202" s="1855"/>
      <c r="CK202" s="1855"/>
      <c r="CL202" s="1855"/>
      <c r="CM202" s="1855"/>
      <c r="CN202" s="1855"/>
      <c r="CO202" s="1855"/>
      <c r="CP202" s="1855"/>
      <c r="CQ202" s="1855"/>
      <c r="CR202" s="1855"/>
      <c r="CS202" s="1855"/>
      <c r="CT202" s="1855"/>
      <c r="CU202" s="1855"/>
      <c r="CV202" s="1855"/>
      <c r="CW202" s="1855"/>
      <c r="CX202" s="1855"/>
      <c r="CY202" s="1855"/>
      <c r="CZ202" s="1855"/>
    </row>
    <row r="203" s="645" customFormat="true" ht="15" customHeight="true" x14ac:dyDescent="0.2">
      <c r="A203" s="2102"/>
      <c r="B203" s="1014"/>
      <c r="C203" s="958"/>
      <c r="D203" s="959"/>
      <c r="E203" s="959"/>
      <c r="F203" s="959"/>
      <c r="G203" s="960"/>
      <c r="H203" s="961"/>
      <c r="I203" s="959"/>
      <c r="J203" s="959"/>
      <c r="K203" s="959"/>
      <c r="L203" s="962"/>
      <c r="M203" s="963"/>
      <c r="N203" s="959"/>
      <c r="O203" s="959"/>
      <c r="P203" s="959"/>
      <c r="Q203" s="960"/>
      <c r="R203" s="961"/>
      <c r="S203" s="959"/>
      <c r="T203" s="959"/>
      <c r="U203" s="959"/>
      <c r="V203" s="959"/>
      <c r="W203" s="959"/>
      <c r="X203" s="959"/>
      <c r="Y203" s="959"/>
      <c r="Z203" s="959"/>
      <c r="AA203" s="959"/>
      <c r="AB203" s="959"/>
      <c r="AC203" s="959"/>
      <c r="AD203" s="1828"/>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635"/>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1855"/>
      <c r="CF203" s="1855"/>
      <c r="CG203" s="1855"/>
      <c r="CH203" s="1855"/>
      <c r="CI203" s="1855"/>
      <c r="CJ203" s="1855"/>
      <c r="CK203" s="1855"/>
      <c r="CL203" s="1855"/>
      <c r="CM203" s="1855"/>
      <c r="CN203" s="1855"/>
      <c r="CO203" s="1855"/>
      <c r="CP203" s="1855"/>
      <c r="CQ203" s="1855"/>
      <c r="CR203" s="1855"/>
      <c r="CS203" s="1855"/>
      <c r="CT203" s="1855"/>
      <c r="CU203" s="1855"/>
      <c r="CV203" s="1855"/>
      <c r="CW203" s="1855"/>
      <c r="CX203" s="1855"/>
      <c r="CY203" s="1855"/>
      <c r="CZ203" s="1855"/>
    </row>
    <row r="204" s="634" customFormat="true" ht="15" customHeight="true" x14ac:dyDescent="0.2">
      <c r="A204" s="789"/>
      <c r="B204" s="808"/>
      <c r="C204" s="964"/>
      <c r="D204" s="965"/>
      <c r="E204" s="965"/>
      <c r="F204" s="965"/>
      <c r="G204" s="966"/>
      <c r="H204" s="967"/>
      <c r="I204" s="965"/>
      <c r="J204" s="965"/>
      <c r="K204" s="965"/>
      <c r="L204" s="968"/>
      <c r="M204" s="964"/>
      <c r="N204" s="965"/>
      <c r="O204" s="965"/>
      <c r="P204" s="965"/>
      <c r="Q204" s="966"/>
      <c r="R204" s="967"/>
      <c r="S204" s="965"/>
      <c r="T204" s="965"/>
      <c r="U204" s="965"/>
      <c r="V204" s="879"/>
      <c r="W204" s="879"/>
      <c r="X204" s="879"/>
      <c r="Y204" s="879"/>
      <c r="Z204" s="879"/>
      <c r="AA204" s="879"/>
      <c r="AB204" s="879"/>
      <c r="AC204" s="879"/>
      <c r="AD204" s="890"/>
      <c r="AE204" s="615"/>
      <c r="AF204" s="615"/>
      <c r="AG204" s="615"/>
      <c r="AH204" s="615"/>
      <c r="AI204" s="615"/>
      <c r="AJ204" s="615"/>
      <c r="AK204" s="615"/>
      <c r="AL204" s="615"/>
      <c r="AM204" s="615"/>
      <c r="AN204" s="615"/>
      <c r="AO204" s="615"/>
      <c r="AP204" s="615"/>
      <c r="AQ204" s="615"/>
      <c r="AR204" s="615"/>
      <c r="AS204" s="615"/>
      <c r="AT204" s="615"/>
      <c r="AU204" s="615"/>
      <c r="AV204" s="615"/>
      <c r="AW204" s="615"/>
      <c r="AX204" s="615"/>
      <c r="AY204" s="61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1855"/>
      <c r="CF204" s="1855"/>
      <c r="CG204" s="1855"/>
      <c r="CH204" s="1855"/>
      <c r="CI204" s="1855"/>
      <c r="CJ204" s="1855"/>
      <c r="CK204" s="1855"/>
      <c r="CL204" s="1855"/>
      <c r="CM204" s="1855"/>
      <c r="CN204" s="1855"/>
      <c r="CO204" s="1855"/>
      <c r="CP204" s="1855"/>
      <c r="CQ204" s="1855"/>
      <c r="CR204" s="1855"/>
      <c r="CS204" s="1855"/>
      <c r="CT204" s="1855"/>
      <c r="CU204" s="1855"/>
      <c r="CV204" s="1855"/>
      <c r="CW204" s="1855"/>
      <c r="CX204" s="1855"/>
      <c r="CY204" s="1855"/>
      <c r="CZ204" s="1855"/>
    </row>
    <row r="205" s="131" customFormat="true" ht="15" customHeight="true" x14ac:dyDescent="0.2">
      <c r="A205" s="711"/>
      <c r="B205" s="809"/>
      <c r="C205" s="969"/>
      <c r="D205" s="901"/>
      <c r="E205" s="901"/>
      <c r="F205" s="901"/>
      <c r="G205" s="902"/>
      <c r="H205" s="970"/>
      <c r="I205" s="901"/>
      <c r="J205" s="901"/>
      <c r="K205" s="901"/>
      <c r="L205" s="971"/>
      <c r="M205" s="969"/>
      <c r="N205" s="901"/>
      <c r="O205" s="901"/>
      <c r="P205" s="901"/>
      <c r="Q205" s="902"/>
      <c r="R205" s="970"/>
      <c r="S205" s="901"/>
      <c r="T205" s="901"/>
      <c r="U205" s="901"/>
      <c r="V205" s="901"/>
      <c r="W205" s="901"/>
      <c r="X205" s="901"/>
      <c r="Y205" s="901"/>
      <c r="Z205" s="901"/>
      <c r="AA205" s="901"/>
      <c r="AB205" s="901"/>
      <c r="AC205" s="901"/>
      <c r="AD205" s="971"/>
      <c r="AE205" s="615"/>
      <c r="AF205" s="615"/>
      <c r="AG205" s="615"/>
      <c r="AH205" s="615"/>
      <c r="AI205" s="615"/>
      <c r="AJ205" s="615"/>
      <c r="AK205" s="615"/>
      <c r="AL205" s="615"/>
      <c r="AM205" s="615"/>
      <c r="AN205" s="615"/>
      <c r="AO205" s="615"/>
      <c r="AP205" s="615"/>
      <c r="AQ205" s="615"/>
      <c r="AR205" s="615"/>
      <c r="AS205" s="615"/>
      <c r="AT205" s="615"/>
      <c r="AU205" s="615"/>
      <c r="AV205" s="615"/>
      <c r="AW205" s="615"/>
      <c r="AX205" s="615"/>
      <c r="AY205" s="61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1855"/>
      <c r="CF205" s="1855"/>
      <c r="CG205" s="1855"/>
      <c r="CH205" s="1855"/>
      <c r="CI205" s="1855"/>
      <c r="CJ205" s="1855"/>
      <c r="CK205" s="1855"/>
      <c r="CL205" s="1855"/>
      <c r="CM205" s="1855"/>
      <c r="CN205" s="1855"/>
      <c r="CO205" s="1855"/>
      <c r="CP205" s="1855"/>
      <c r="CQ205" s="1855"/>
      <c r="CR205" s="1855"/>
      <c r="CS205" s="1855"/>
      <c r="CT205" s="1855"/>
      <c r="CU205" s="1855"/>
      <c r="CV205" s="1855"/>
      <c r="CW205" s="1855"/>
      <c r="CX205" s="1855"/>
      <c r="CY205" s="1855"/>
      <c r="CZ205" s="1855"/>
    </row>
    <row r="206" s="131" customFormat="true" ht="250.15" customHeight="true" x14ac:dyDescent="0.2">
      <c r="B206" s="133"/>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1" t="str">
        <f>A1026</f>
        <v>Namibia</v>
      </c>
      <c r="B208" s="2112"/>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DHS00</v>
      </c>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40"/>
      <c r="B216" s="638"/>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40"/>
      <c r="B217" s="639"/>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40"/>
      <c r="B218" s="638"/>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41"/>
      <c r="B219" s="642"/>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86</v>
      </c>
      <c r="B220" s="206"/>
      <c r="C220" s="2113" t="s">
        <v>114</v>
      </c>
      <c r="D220" s="2114"/>
      <c r="E220" s="2114"/>
      <c r="F220" s="2114"/>
      <c r="G220" s="2115"/>
      <c r="H220" s="2116" t="s">
        <v>38</v>
      </c>
      <c r="I220" s="2117"/>
      <c r="J220" s="2117"/>
      <c r="K220" s="2117"/>
      <c r="L220" s="2118"/>
      <c r="M220" s="2119" t="s">
        <v>37</v>
      </c>
      <c r="N220" s="2120"/>
      <c r="O220" s="2120"/>
      <c r="P220" s="2120"/>
      <c r="Q220" s="2121"/>
      <c r="R220" s="1763" t="s">
        <v>137</v>
      </c>
      <c r="S220" s="1803"/>
      <c r="T220" s="1803"/>
      <c r="U220" s="1803"/>
      <c r="V220" s="1803"/>
      <c r="W220" s="1803"/>
      <c r="X220" s="1803"/>
      <c r="Y220" s="1803"/>
      <c r="Z220" s="1803"/>
      <c r="AA220" s="1803"/>
      <c r="AB220" s="1803"/>
      <c r="AC220" s="1803"/>
      <c r="AD220" s="1804"/>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635"/>
      <c r="BA220" s="217" t="s">
        <v>128</v>
      </c>
      <c r="BB220" s="114" t="s">
        <v>86</v>
      </c>
      <c r="BC220" s="2208" t="s">
        <v>114</v>
      </c>
      <c r="BD220" s="2209"/>
      <c r="BE220" s="2209"/>
      <c r="BF220" s="2209"/>
      <c r="BG220" s="2210"/>
      <c r="BH220" s="2211" t="s">
        <v>38</v>
      </c>
      <c r="BI220" s="2209"/>
      <c r="BJ220" s="2209"/>
      <c r="BK220" s="2209"/>
      <c r="BL220" s="2210"/>
      <c r="BM220" s="2211" t="s">
        <v>37</v>
      </c>
      <c r="BN220" s="2209"/>
      <c r="BO220" s="2209"/>
      <c r="BP220" s="2209"/>
      <c r="BQ220" s="2212"/>
      <c r="BR220" s="1784" t="s">
        <v>137</v>
      </c>
      <c r="BS220" s="1785"/>
      <c r="BT220" s="1785"/>
      <c r="BU220" s="1785"/>
      <c r="BV220" s="1785"/>
      <c r="BW220" s="1785"/>
      <c r="BX220" s="1785"/>
      <c r="BY220" s="1786"/>
      <c r="BZ220" s="313"/>
      <c r="CA220" s="313"/>
      <c r="CB220" s="313"/>
      <c r="CC220" s="313"/>
      <c r="CD220" s="313"/>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12.75" x14ac:dyDescent="0.2">
      <c r="A221" s="190" t="s">
        <v>87</v>
      </c>
      <c r="B221" s="247"/>
      <c r="C221" s="285" t="s">
        <v>0</v>
      </c>
      <c r="D221" s="286" t="s">
        <v>1</v>
      </c>
      <c r="E221" s="286" t="s">
        <v>2</v>
      </c>
      <c r="F221" s="286" t="s">
        <v>3</v>
      </c>
      <c r="G221" s="287" t="s">
        <v>4</v>
      </c>
      <c r="H221" s="759" t="s">
        <v>0</v>
      </c>
      <c r="I221" s="704" t="s">
        <v>1</v>
      </c>
      <c r="J221" s="704" t="s">
        <v>2</v>
      </c>
      <c r="K221" s="704" t="s">
        <v>3</v>
      </c>
      <c r="L221" s="705" t="s">
        <v>4</v>
      </c>
      <c r="M221" s="746" t="s">
        <v>0</v>
      </c>
      <c r="N221" s="704" t="s">
        <v>1</v>
      </c>
      <c r="O221" s="704" t="s">
        <v>2</v>
      </c>
      <c r="P221" s="704" t="s">
        <v>3</v>
      </c>
      <c r="Q221" s="775" t="s">
        <v>4</v>
      </c>
      <c r="R221" s="759" t="s">
        <v>146</v>
      </c>
      <c r="S221" s="704" t="s">
        <v>147</v>
      </c>
      <c r="T221" s="704" t="s">
        <v>148</v>
      </c>
      <c r="U221" s="704" t="s">
        <v>149</v>
      </c>
      <c r="V221" s="704" t="s">
        <v>150</v>
      </c>
      <c r="W221" s="704" t="s">
        <v>151</v>
      </c>
      <c r="X221" s="704" t="s">
        <v>152</v>
      </c>
      <c r="Y221" s="704" t="s">
        <v>153</v>
      </c>
      <c r="Z221" s="704" t="s">
        <v>154</v>
      </c>
      <c r="AA221" s="704" t="s">
        <v>155</v>
      </c>
      <c r="AB221" s="704" t="s">
        <v>156</v>
      </c>
      <c r="AC221" s="704" t="s">
        <v>157</v>
      </c>
      <c r="AD221" s="706" t="s">
        <v>158</v>
      </c>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635"/>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146</v>
      </c>
      <c r="BS221" s="176" t="s">
        <v>147</v>
      </c>
      <c r="BT221" s="176" t="s">
        <v>148</v>
      </c>
      <c r="BU221" s="176" t="s">
        <v>149</v>
      </c>
      <c r="BV221" s="176" t="s">
        <v>150</v>
      </c>
      <c r="BW221" s="176" t="s">
        <v>151</v>
      </c>
      <c r="BX221" s="176" t="s">
        <v>152</v>
      </c>
      <c r="BY221" s="177" t="s">
        <v>153</v>
      </c>
      <c r="BZ221" s="177" t="s">
        <v>154</v>
      </c>
      <c r="CA221" s="177" t="s">
        <v>155</v>
      </c>
      <c r="CB221" s="177" t="s">
        <v>156</v>
      </c>
      <c r="CC221" s="177" t="s">
        <v>157</v>
      </c>
      <c r="CD221" s="177" t="s">
        <v>158</v>
      </c>
      <c r="CE221" s="1856"/>
      <c r="CF221" s="1856"/>
      <c r="CG221" s="1856"/>
      <c r="CH221" s="1856"/>
      <c r="CI221" s="1856"/>
      <c r="CJ221" s="1856"/>
      <c r="CK221" s="1856"/>
      <c r="CL221" s="1856"/>
      <c r="CM221" s="1856"/>
      <c r="CN221" s="1856"/>
      <c r="CO221" s="1856"/>
      <c r="CP221" s="1856"/>
      <c r="CQ221" s="1856"/>
      <c r="CR221" s="1856"/>
      <c r="CS221" s="1856"/>
      <c r="CT221" s="1856"/>
      <c r="CU221" s="1856"/>
      <c r="CV221" s="1856"/>
      <c r="CW221" s="1856"/>
      <c r="CX221" s="1856"/>
      <c r="CY221" s="1856"/>
      <c r="CZ221" s="1856"/>
    </row>
    <row r="222" s="135" customFormat="true" ht="15" customHeight="true" x14ac:dyDescent="0.2">
      <c r="A222" s="2088" t="s">
        <v>36</v>
      </c>
      <c r="B222" s="1015" t="s">
        <v>15</v>
      </c>
      <c r="C222" s="1034" t="s">
        <v>35</v>
      </c>
      <c r="D222" s="1045" t="s">
        <v>35</v>
      </c>
      <c r="E222" s="1045" t="s">
        <v>35</v>
      </c>
      <c r="F222" s="1045" t="s">
        <v>35</v>
      </c>
      <c r="G222" s="1056" t="s">
        <v>35</v>
      </c>
      <c r="H222" s="1067" t="s">
        <v>35</v>
      </c>
      <c r="I222" s="1045" t="s">
        <v>35</v>
      </c>
      <c r="J222" s="1045" t="s">
        <v>35</v>
      </c>
      <c r="K222" s="1045" t="s">
        <v>35</v>
      </c>
      <c r="L222" s="1078" t="s">
        <v>35</v>
      </c>
      <c r="M222" s="1034" t="s">
        <v>35</v>
      </c>
      <c r="N222" s="1045" t="s">
        <v>35</v>
      </c>
      <c r="O222" s="1045" t="s">
        <v>35</v>
      </c>
      <c r="P222" s="1045" t="s">
        <v>35</v>
      </c>
      <c r="Q222" s="1056" t="s">
        <v>35</v>
      </c>
      <c r="R222" s="1067" t="s">
        <v>35</v>
      </c>
      <c r="S222" s="1045" t="s">
        <v>35</v>
      </c>
      <c r="T222" s="1045" t="s">
        <v>35</v>
      </c>
      <c r="U222" s="1045" t="s">
        <v>35</v>
      </c>
      <c r="V222" s="1045" t="s">
        <v>35</v>
      </c>
      <c r="W222" s="1045" t="s">
        <v>35</v>
      </c>
      <c r="X222" s="1045" t="s">
        <v>35</v>
      </c>
      <c r="Y222" s="1045" t="s">
        <v>35</v>
      </c>
      <c r="Z222" s="1045" t="s">
        <v>35</v>
      </c>
      <c r="AA222" s="1045" t="s">
        <v>35</v>
      </c>
      <c r="AB222" s="1045" t="s">
        <v>35</v>
      </c>
      <c r="AC222" s="1045" t="s">
        <v>35</v>
      </c>
      <c r="AD222" s="1078" t="s">
        <v>35</v>
      </c>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635"/>
      <c r="BA222" s="2220" t="s">
        <v>36</v>
      </c>
      <c r="BB222" s="160" t="s">
        <v>15</v>
      </c>
      <c r="BC222" s="1101" t="s">
        <v>35</v>
      </c>
      <c r="BD222" s="1121" t="s">
        <v>35</v>
      </c>
      <c r="BE222" s="1121" t="s">
        <v>35</v>
      </c>
      <c r="BF222" s="1121" t="s">
        <v>35</v>
      </c>
      <c r="BG222" s="1142" t="s">
        <v>35</v>
      </c>
      <c r="BH222" s="1163" t="s">
        <v>35</v>
      </c>
      <c r="BI222" s="1121" t="s">
        <v>35</v>
      </c>
      <c r="BJ222" s="1121" t="s">
        <v>35</v>
      </c>
      <c r="BK222" s="1121" t="s">
        <v>35</v>
      </c>
      <c r="BL222" s="1142" t="s">
        <v>35</v>
      </c>
      <c r="BM222" s="1163" t="s">
        <v>35</v>
      </c>
      <c r="BN222" s="1121" t="s">
        <v>35</v>
      </c>
      <c r="BO222" s="1121" t="s">
        <v>35</v>
      </c>
      <c r="BP222" s="1121" t="s">
        <v>35</v>
      </c>
      <c r="BQ222" s="1142" t="s">
        <v>35</v>
      </c>
      <c r="BR222" s="1163" t="s">
        <v>35</v>
      </c>
      <c r="BS222" s="1121" t="s">
        <v>35</v>
      </c>
      <c r="BT222" s="1121" t="s">
        <v>35</v>
      </c>
      <c r="BU222" s="1121" t="s">
        <v>35</v>
      </c>
      <c r="BV222" s="1121" t="s">
        <v>35</v>
      </c>
      <c r="BW222" s="1121" t="s">
        <v>35</v>
      </c>
      <c r="BX222" s="1121" t="s">
        <v>35</v>
      </c>
      <c r="BY222" s="1182" t="s">
        <v>35</v>
      </c>
      <c r="BZ222" s="1182" t="s">
        <v>35</v>
      </c>
      <c r="CA222" s="1182" t="s">
        <v>35</v>
      </c>
      <c r="CB222" s="1182" t="s">
        <v>35</v>
      </c>
      <c r="CC222" s="1182" t="s">
        <v>35</v>
      </c>
      <c r="CD222" s="1182" t="s">
        <v>35</v>
      </c>
      <c r="CE222" s="1857"/>
      <c r="CF222" s="1857"/>
      <c r="CG222" s="1857"/>
      <c r="CH222" s="1857"/>
      <c r="CI222" s="1857"/>
      <c r="CJ222" s="1857"/>
      <c r="CK222" s="1857"/>
      <c r="CL222" s="1857"/>
      <c r="CM222" s="1857"/>
      <c r="CN222" s="1857"/>
      <c r="CO222" s="1857"/>
      <c r="CP222" s="1857"/>
      <c r="CQ222" s="1857"/>
      <c r="CR222" s="1857"/>
      <c r="CS222" s="1857"/>
      <c r="CT222" s="1857"/>
      <c r="CU222" s="1857"/>
      <c r="CV222" s="1857"/>
      <c r="CW222" s="1857"/>
      <c r="CX222" s="1857"/>
      <c r="CY222" s="1857"/>
      <c r="CZ222" s="1858"/>
    </row>
    <row r="223" s="135" customFormat="true" ht="15" customHeight="true" x14ac:dyDescent="0.2">
      <c r="A223" s="2089"/>
      <c r="B223" s="1016" t="s">
        <v>16</v>
      </c>
      <c r="C223" s="1035" t="s">
        <v>35</v>
      </c>
      <c r="D223" s="1046" t="s">
        <v>35</v>
      </c>
      <c r="E223" s="1046" t="s">
        <v>35</v>
      </c>
      <c r="F223" s="1046" t="s">
        <v>35</v>
      </c>
      <c r="G223" s="1057" t="s">
        <v>35</v>
      </c>
      <c r="H223" s="1068" t="s">
        <v>35</v>
      </c>
      <c r="I223" s="1046" t="s">
        <v>35</v>
      </c>
      <c r="J223" s="1046" t="s">
        <v>35</v>
      </c>
      <c r="K223" s="1046" t="s">
        <v>35</v>
      </c>
      <c r="L223" s="1079" t="s">
        <v>35</v>
      </c>
      <c r="M223" s="1035" t="s">
        <v>35</v>
      </c>
      <c r="N223" s="1046" t="s">
        <v>35</v>
      </c>
      <c r="O223" s="1046" t="s">
        <v>35</v>
      </c>
      <c r="P223" s="1046" t="s">
        <v>35</v>
      </c>
      <c r="Q223" s="1057" t="s">
        <v>35</v>
      </c>
      <c r="R223" s="1068" t="s">
        <v>35</v>
      </c>
      <c r="S223" s="1046" t="s">
        <v>35</v>
      </c>
      <c r="T223" s="1046" t="s">
        <v>35</v>
      </c>
      <c r="U223" s="1046" t="s">
        <v>35</v>
      </c>
      <c r="V223" s="1046" t="s">
        <v>35</v>
      </c>
      <c r="W223" s="1046" t="s">
        <v>35</v>
      </c>
      <c r="X223" s="1046" t="s">
        <v>35</v>
      </c>
      <c r="Y223" s="1046" t="s">
        <v>35</v>
      </c>
      <c r="Z223" s="1046" t="s">
        <v>35</v>
      </c>
      <c r="AA223" s="1046" t="s">
        <v>35</v>
      </c>
      <c r="AB223" s="1046" t="s">
        <v>35</v>
      </c>
      <c r="AC223" s="1046" t="s">
        <v>35</v>
      </c>
      <c r="AD223" s="1079" t="s">
        <v>35</v>
      </c>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635"/>
      <c r="BA223" s="2221"/>
      <c r="BB223" s="161" t="s">
        <v>16</v>
      </c>
      <c r="BC223" s="1102" t="s">
        <v>35</v>
      </c>
      <c r="BD223" s="1122" t="s">
        <v>35</v>
      </c>
      <c r="BE223" s="1122" t="s">
        <v>35</v>
      </c>
      <c r="BF223" s="1122" t="s">
        <v>35</v>
      </c>
      <c r="BG223" s="1143" t="s">
        <v>35</v>
      </c>
      <c r="BH223" s="1164" t="s">
        <v>35</v>
      </c>
      <c r="BI223" s="1122" t="s">
        <v>35</v>
      </c>
      <c r="BJ223" s="1122" t="s">
        <v>35</v>
      </c>
      <c r="BK223" s="1122" t="s">
        <v>35</v>
      </c>
      <c r="BL223" s="1143" t="s">
        <v>35</v>
      </c>
      <c r="BM223" s="1164" t="s">
        <v>35</v>
      </c>
      <c r="BN223" s="1122" t="s">
        <v>35</v>
      </c>
      <c r="BO223" s="1122" t="s">
        <v>35</v>
      </c>
      <c r="BP223" s="1122" t="s">
        <v>35</v>
      </c>
      <c r="BQ223" s="1143" t="s">
        <v>35</v>
      </c>
      <c r="BR223" s="1164" t="s">
        <v>35</v>
      </c>
      <c r="BS223" s="1122" t="s">
        <v>35</v>
      </c>
      <c r="BT223" s="1122" t="s">
        <v>35</v>
      </c>
      <c r="BU223" s="1122" t="s">
        <v>35</v>
      </c>
      <c r="BV223" s="1122" t="s">
        <v>35</v>
      </c>
      <c r="BW223" s="1122" t="s">
        <v>35</v>
      </c>
      <c r="BX223" s="1122" t="s">
        <v>35</v>
      </c>
      <c r="BY223" s="1183" t="s">
        <v>35</v>
      </c>
      <c r="BZ223" s="1183" t="s">
        <v>35</v>
      </c>
      <c r="CA223" s="1183" t="s">
        <v>35</v>
      </c>
      <c r="CB223" s="1183" t="s">
        <v>35</v>
      </c>
      <c r="CC223" s="1183" t="s">
        <v>35</v>
      </c>
      <c r="CD223" s="1183" t="s">
        <v>35</v>
      </c>
      <c r="CE223" s="1859"/>
      <c r="CF223" s="1859"/>
      <c r="CG223" s="1859"/>
      <c r="CH223" s="1859"/>
      <c r="CI223" s="1859"/>
      <c r="CJ223" s="1859"/>
      <c r="CK223" s="1859"/>
      <c r="CL223" s="1859"/>
      <c r="CM223" s="1859"/>
      <c r="CN223" s="1859"/>
      <c r="CO223" s="1859"/>
      <c r="CP223" s="1859"/>
      <c r="CQ223" s="1859"/>
      <c r="CR223" s="1859"/>
      <c r="CS223" s="1859"/>
      <c r="CT223" s="1859"/>
      <c r="CU223" s="1859"/>
      <c r="CV223" s="1859"/>
      <c r="CW223" s="1859"/>
      <c r="CX223" s="1859"/>
      <c r="CY223" s="1859"/>
      <c r="CZ223" s="1860"/>
    </row>
    <row r="224" s="135" customFormat="true" ht="15" customHeight="true" x14ac:dyDescent="0.2">
      <c r="A224" s="2090"/>
      <c r="B224" s="1017" t="s">
        <v>20</v>
      </c>
      <c r="C224" s="1036" t="s">
        <v>35</v>
      </c>
      <c r="D224" s="1047" t="s">
        <v>35</v>
      </c>
      <c r="E224" s="1047" t="s">
        <v>35</v>
      </c>
      <c r="F224" s="1047" t="s">
        <v>35</v>
      </c>
      <c r="G224" s="1058" t="s">
        <v>35</v>
      </c>
      <c r="H224" s="1069" t="s">
        <v>35</v>
      </c>
      <c r="I224" s="1047" t="s">
        <v>35</v>
      </c>
      <c r="J224" s="1047" t="s">
        <v>35</v>
      </c>
      <c r="K224" s="1047" t="s">
        <v>35</v>
      </c>
      <c r="L224" s="1080" t="s">
        <v>35</v>
      </c>
      <c r="M224" s="1036" t="s">
        <v>35</v>
      </c>
      <c r="N224" s="1047" t="s">
        <v>35</v>
      </c>
      <c r="O224" s="1047" t="s">
        <v>35</v>
      </c>
      <c r="P224" s="1047" t="s">
        <v>35</v>
      </c>
      <c r="Q224" s="1058" t="s">
        <v>35</v>
      </c>
      <c r="R224" s="1069" t="s">
        <v>35</v>
      </c>
      <c r="S224" s="1047" t="s">
        <v>35</v>
      </c>
      <c r="T224" s="1047" t="s">
        <v>35</v>
      </c>
      <c r="U224" s="1047" t="s">
        <v>35</v>
      </c>
      <c r="V224" s="1047" t="s">
        <v>35</v>
      </c>
      <c r="W224" s="1047" t="s">
        <v>35</v>
      </c>
      <c r="X224" s="1047" t="s">
        <v>35</v>
      </c>
      <c r="Y224" s="1047" t="s">
        <v>35</v>
      </c>
      <c r="Z224" s="1047" t="s">
        <v>35</v>
      </c>
      <c r="AA224" s="1047" t="s">
        <v>35</v>
      </c>
      <c r="AB224" s="1047" t="s">
        <v>35</v>
      </c>
      <c r="AC224" s="1047" t="s">
        <v>35</v>
      </c>
      <c r="AD224" s="1080" t="s">
        <v>35</v>
      </c>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635"/>
      <c r="BA224" s="2221"/>
      <c r="BB224" s="161" t="s">
        <v>20</v>
      </c>
      <c r="BC224" s="1102" t="s">
        <v>35</v>
      </c>
      <c r="BD224" s="1122" t="s">
        <v>35</v>
      </c>
      <c r="BE224" s="1122" t="s">
        <v>35</v>
      </c>
      <c r="BF224" s="1122" t="s">
        <v>35</v>
      </c>
      <c r="BG224" s="1143" t="s">
        <v>35</v>
      </c>
      <c r="BH224" s="1164" t="s">
        <v>35</v>
      </c>
      <c r="BI224" s="1122" t="s">
        <v>35</v>
      </c>
      <c r="BJ224" s="1122" t="s">
        <v>35</v>
      </c>
      <c r="BK224" s="1122" t="s">
        <v>35</v>
      </c>
      <c r="BL224" s="1143" t="s">
        <v>35</v>
      </c>
      <c r="BM224" s="1164" t="s">
        <v>35</v>
      </c>
      <c r="BN224" s="1122" t="s">
        <v>35</v>
      </c>
      <c r="BO224" s="1122" t="s">
        <v>35</v>
      </c>
      <c r="BP224" s="1122" t="s">
        <v>35</v>
      </c>
      <c r="BQ224" s="1143" t="s">
        <v>35</v>
      </c>
      <c r="BR224" s="1164" t="s">
        <v>35</v>
      </c>
      <c r="BS224" s="1122" t="s">
        <v>35</v>
      </c>
      <c r="BT224" s="1122" t="s">
        <v>35</v>
      </c>
      <c r="BU224" s="1122" t="s">
        <v>35</v>
      </c>
      <c r="BV224" s="1122" t="s">
        <v>35</v>
      </c>
      <c r="BW224" s="1122" t="s">
        <v>35</v>
      </c>
      <c r="BX224" s="1122" t="s">
        <v>35</v>
      </c>
      <c r="BY224" s="1183" t="s">
        <v>35</v>
      </c>
      <c r="BZ224" s="1183" t="s">
        <v>35</v>
      </c>
      <c r="CA224" s="1183" t="s">
        <v>35</v>
      </c>
      <c r="CB224" s="1183" t="s">
        <v>35</v>
      </c>
      <c r="CC224" s="1183" t="s">
        <v>35</v>
      </c>
      <c r="CD224" s="1183" t="s">
        <v>35</v>
      </c>
      <c r="CE224" s="1859"/>
      <c r="CF224" s="1859"/>
      <c r="CG224" s="1859"/>
      <c r="CH224" s="1859"/>
      <c r="CI224" s="1859"/>
      <c r="CJ224" s="1859"/>
      <c r="CK224" s="1859"/>
      <c r="CL224" s="1859"/>
      <c r="CM224" s="1859"/>
      <c r="CN224" s="1859"/>
      <c r="CO224" s="1859"/>
      <c r="CP224" s="1859"/>
      <c r="CQ224" s="1859"/>
      <c r="CR224" s="1859"/>
      <c r="CS224" s="1859"/>
      <c r="CT224" s="1859"/>
      <c r="CU224" s="1859"/>
      <c r="CV224" s="1859"/>
      <c r="CW224" s="1859"/>
      <c r="CX224" s="1859"/>
      <c r="CY224" s="1859"/>
      <c r="CZ224" s="1860"/>
    </row>
    <row r="225" s="135" customFormat="true" ht="15" customHeight="true" x14ac:dyDescent="0.2">
      <c r="A225" s="990"/>
      <c r="B225" s="802"/>
      <c r="C225" s="924"/>
      <c r="D225" s="713"/>
      <c r="E225" s="713"/>
      <c r="F225" s="713"/>
      <c r="G225" s="762"/>
      <c r="H225" s="925"/>
      <c r="I225" s="713"/>
      <c r="J225" s="713"/>
      <c r="K225" s="713"/>
      <c r="L225" s="729"/>
      <c r="M225" s="924"/>
      <c r="N225" s="713"/>
      <c r="O225" s="713"/>
      <c r="P225" s="713"/>
      <c r="Q225" s="762"/>
      <c r="R225" s="925"/>
      <c r="S225" s="713"/>
      <c r="T225" s="713"/>
      <c r="U225" s="713"/>
      <c r="V225" s="713"/>
      <c r="W225" s="713"/>
      <c r="X225" s="713"/>
      <c r="Y225" s="713"/>
      <c r="Z225" s="713"/>
      <c r="AA225" s="713"/>
      <c r="AB225" s="713"/>
      <c r="AC225" s="713"/>
      <c r="AD225" s="729"/>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635"/>
      <c r="BA225" s="2221" t="s">
        <v>70</v>
      </c>
      <c r="BB225" s="161" t="s">
        <v>71</v>
      </c>
      <c r="BC225" s="1102" t="s">
        <v>35</v>
      </c>
      <c r="BD225" s="1122" t="s">
        <v>35</v>
      </c>
      <c r="BE225" s="1122" t="s">
        <v>35</v>
      </c>
      <c r="BF225" s="1122" t="s">
        <v>35</v>
      </c>
      <c r="BG225" s="1143" t="s">
        <v>35</v>
      </c>
      <c r="BH225" s="1164" t="s">
        <v>35</v>
      </c>
      <c r="BI225" s="1122" t="s">
        <v>35</v>
      </c>
      <c r="BJ225" s="1122" t="s">
        <v>35</v>
      </c>
      <c r="BK225" s="1122" t="s">
        <v>35</v>
      </c>
      <c r="BL225" s="1143" t="s">
        <v>35</v>
      </c>
      <c r="BM225" s="1164" t="s">
        <v>35</v>
      </c>
      <c r="BN225" s="1122" t="s">
        <v>35</v>
      </c>
      <c r="BO225" s="1122" t="s">
        <v>35</v>
      </c>
      <c r="BP225" s="1122" t="s">
        <v>35</v>
      </c>
      <c r="BQ225" s="1143" t="s">
        <v>35</v>
      </c>
      <c r="BR225" s="1164" t="s">
        <v>35</v>
      </c>
      <c r="BS225" s="1122" t="s">
        <v>35</v>
      </c>
      <c r="BT225" s="1122" t="s">
        <v>35</v>
      </c>
      <c r="BU225" s="1122" t="s">
        <v>35</v>
      </c>
      <c r="BV225" s="1122" t="s">
        <v>35</v>
      </c>
      <c r="BW225" s="1122" t="s">
        <v>35</v>
      </c>
      <c r="BX225" s="1122" t="s">
        <v>35</v>
      </c>
      <c r="BY225" s="1183" t="s">
        <v>35</v>
      </c>
      <c r="BZ225" s="1183" t="s">
        <v>35</v>
      </c>
      <c r="CA225" s="1183" t="s">
        <v>35</v>
      </c>
      <c r="CB225" s="1183" t="s">
        <v>35</v>
      </c>
      <c r="CC225" s="1183" t="s">
        <v>35</v>
      </c>
      <c r="CD225" s="1183" t="s">
        <v>35</v>
      </c>
      <c r="CE225" s="1860"/>
      <c r="CF225" s="1860"/>
      <c r="CG225" s="1860"/>
      <c r="CH225" s="1860"/>
      <c r="CI225" s="1860"/>
      <c r="CJ225" s="1860"/>
      <c r="CK225" s="1860"/>
      <c r="CL225" s="1860"/>
      <c r="CM225" s="1860"/>
      <c r="CN225" s="1860"/>
      <c r="CO225" s="1860"/>
      <c r="CP225" s="1860"/>
      <c r="CQ225" s="1860"/>
      <c r="CR225" s="1860"/>
      <c r="CS225" s="1860"/>
      <c r="CT225" s="1860"/>
      <c r="CU225" s="1860"/>
      <c r="CV225" s="1860"/>
      <c r="CW225" s="1860"/>
      <c r="CX225" s="1860"/>
      <c r="CY225" s="1860"/>
      <c r="CZ225" s="1860"/>
    </row>
    <row r="226" s="135" customFormat="true" ht="15" customHeight="true" x14ac:dyDescent="0.2">
      <c r="A226" s="790"/>
      <c r="B226" s="1018"/>
      <c r="C226" s="725"/>
      <c r="D226" s="726"/>
      <c r="E226" s="726"/>
      <c r="F226" s="726"/>
      <c r="G226" s="773"/>
      <c r="H226" s="760"/>
      <c r="I226" s="726"/>
      <c r="J226" s="726"/>
      <c r="K226" s="726"/>
      <c r="L226" s="735"/>
      <c r="M226" s="747"/>
      <c r="N226" s="726"/>
      <c r="O226" s="726"/>
      <c r="P226" s="726"/>
      <c r="Q226" s="773"/>
      <c r="R226" s="760"/>
      <c r="S226" s="726"/>
      <c r="T226" s="726"/>
      <c r="U226" s="726"/>
      <c r="V226" s="726"/>
      <c r="W226" s="726"/>
      <c r="X226" s="726"/>
      <c r="Y226" s="726"/>
      <c r="Z226" s="726"/>
      <c r="AA226" s="726"/>
      <c r="AB226" s="726"/>
      <c r="AC226" s="726"/>
      <c r="AD226" s="1829"/>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635"/>
      <c r="BA226" s="2221"/>
      <c r="BB226" s="161" t="s">
        <v>72</v>
      </c>
      <c r="BC226" s="1102" t="s">
        <v>35</v>
      </c>
      <c r="BD226" s="1122" t="s">
        <v>35</v>
      </c>
      <c r="BE226" s="1122" t="s">
        <v>35</v>
      </c>
      <c r="BF226" s="1122" t="s">
        <v>35</v>
      </c>
      <c r="BG226" s="1143" t="s">
        <v>35</v>
      </c>
      <c r="BH226" s="1164" t="s">
        <v>35</v>
      </c>
      <c r="BI226" s="1122" t="s">
        <v>35</v>
      </c>
      <c r="BJ226" s="1122" t="s">
        <v>35</v>
      </c>
      <c r="BK226" s="1122" t="s">
        <v>35</v>
      </c>
      <c r="BL226" s="1143" t="s">
        <v>35</v>
      </c>
      <c r="BM226" s="1164" t="s">
        <v>35</v>
      </c>
      <c r="BN226" s="1122" t="s">
        <v>35</v>
      </c>
      <c r="BO226" s="1122" t="s">
        <v>35</v>
      </c>
      <c r="BP226" s="1122" t="s">
        <v>35</v>
      </c>
      <c r="BQ226" s="1143" t="s">
        <v>35</v>
      </c>
      <c r="BR226" s="1164" t="s">
        <v>35</v>
      </c>
      <c r="BS226" s="1122" t="s">
        <v>35</v>
      </c>
      <c r="BT226" s="1122" t="s">
        <v>35</v>
      </c>
      <c r="BU226" s="1122" t="s">
        <v>35</v>
      </c>
      <c r="BV226" s="1122" t="s">
        <v>35</v>
      </c>
      <c r="BW226" s="1122" t="s">
        <v>35</v>
      </c>
      <c r="BX226" s="1122" t="s">
        <v>35</v>
      </c>
      <c r="BY226" s="1183" t="s">
        <v>35</v>
      </c>
      <c r="BZ226" s="1183" t="s">
        <v>35</v>
      </c>
      <c r="CA226" s="1183" t="s">
        <v>35</v>
      </c>
      <c r="CB226" s="1183" t="s">
        <v>35</v>
      </c>
      <c r="CC226" s="1183" t="s">
        <v>35</v>
      </c>
      <c r="CD226" s="1183" t="s">
        <v>35</v>
      </c>
      <c r="CE226" s="1860"/>
      <c r="CF226" s="1860"/>
      <c r="CG226" s="1860"/>
      <c r="CH226" s="1860"/>
      <c r="CI226" s="1860"/>
      <c r="CJ226" s="1860"/>
      <c r="CK226" s="1860"/>
      <c r="CL226" s="1860"/>
      <c r="CM226" s="1860"/>
      <c r="CN226" s="1860"/>
      <c r="CO226" s="1860"/>
      <c r="CP226" s="1860"/>
      <c r="CQ226" s="1860"/>
      <c r="CR226" s="1860"/>
      <c r="CS226" s="1860"/>
      <c r="CT226" s="1860"/>
      <c r="CU226" s="1860"/>
      <c r="CV226" s="1860"/>
      <c r="CW226" s="1860"/>
      <c r="CX226" s="1860"/>
      <c r="CY226" s="1860"/>
      <c r="CZ226" s="1860"/>
    </row>
    <row r="227" s="135" customFormat="true" ht="15" customHeight="true" x14ac:dyDescent="0.2">
      <c r="A227" s="791"/>
      <c r="B227" s="1019"/>
      <c r="C227" s="727"/>
      <c r="D227" s="728"/>
      <c r="E227" s="728"/>
      <c r="F227" s="728"/>
      <c r="G227" s="774"/>
      <c r="H227" s="761"/>
      <c r="I227" s="728"/>
      <c r="J227" s="728"/>
      <c r="K227" s="728"/>
      <c r="L227" s="736"/>
      <c r="M227" s="748"/>
      <c r="N227" s="728"/>
      <c r="O227" s="728"/>
      <c r="P227" s="728"/>
      <c r="Q227" s="774"/>
      <c r="R227" s="761"/>
      <c r="S227" s="728"/>
      <c r="T227" s="728"/>
      <c r="U227" s="728"/>
      <c r="V227" s="728"/>
      <c r="W227" s="728"/>
      <c r="X227" s="728"/>
      <c r="Y227" s="728"/>
      <c r="Z227" s="728"/>
      <c r="AA227" s="728"/>
      <c r="AB227" s="728"/>
      <c r="AC227" s="728"/>
      <c r="AD227" s="1830"/>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635"/>
      <c r="BA227" s="2221" t="s">
        <v>94</v>
      </c>
      <c r="BB227" s="161" t="s">
        <v>61</v>
      </c>
      <c r="BC227" s="1102" t="s">
        <v>35</v>
      </c>
      <c r="BD227" s="1122" t="s">
        <v>35</v>
      </c>
      <c r="BE227" s="1122" t="s">
        <v>35</v>
      </c>
      <c r="BF227" s="1122" t="s">
        <v>35</v>
      </c>
      <c r="BG227" s="1143" t="s">
        <v>35</v>
      </c>
      <c r="BH227" s="1164" t="s">
        <v>35</v>
      </c>
      <c r="BI227" s="1122" t="s">
        <v>35</v>
      </c>
      <c r="BJ227" s="1122" t="s">
        <v>35</v>
      </c>
      <c r="BK227" s="1122" t="s">
        <v>35</v>
      </c>
      <c r="BL227" s="1143" t="s">
        <v>35</v>
      </c>
      <c r="BM227" s="1164" t="s">
        <v>35</v>
      </c>
      <c r="BN227" s="1122" t="s">
        <v>35</v>
      </c>
      <c r="BO227" s="1122" t="s">
        <v>35</v>
      </c>
      <c r="BP227" s="1122" t="s">
        <v>35</v>
      </c>
      <c r="BQ227" s="1143" t="s">
        <v>35</v>
      </c>
      <c r="BR227" s="1164" t="s">
        <v>35</v>
      </c>
      <c r="BS227" s="1122" t="s">
        <v>35</v>
      </c>
      <c r="BT227" s="1122" t="s">
        <v>35</v>
      </c>
      <c r="BU227" s="1122" t="s">
        <v>35</v>
      </c>
      <c r="BV227" s="1122" t="s">
        <v>35</v>
      </c>
      <c r="BW227" s="1122" t="s">
        <v>35</v>
      </c>
      <c r="BX227" s="1122" t="s">
        <v>35</v>
      </c>
      <c r="BY227" s="1183" t="s">
        <v>35</v>
      </c>
      <c r="BZ227" s="1183" t="s">
        <v>35</v>
      </c>
      <c r="CA227" s="1183" t="s">
        <v>35</v>
      </c>
      <c r="CB227" s="1183" t="s">
        <v>35</v>
      </c>
      <c r="CC227" s="1183" t="s">
        <v>35</v>
      </c>
      <c r="CD227" s="1183" t="s">
        <v>35</v>
      </c>
      <c r="CE227" s="1860"/>
      <c r="CF227" s="1860"/>
      <c r="CG227" s="1860"/>
      <c r="CH227" s="1860"/>
      <c r="CI227" s="1860"/>
      <c r="CJ227" s="1860"/>
      <c r="CK227" s="1860"/>
      <c r="CL227" s="1860"/>
      <c r="CM227" s="1860"/>
      <c r="CN227" s="1860"/>
      <c r="CO227" s="1860"/>
      <c r="CP227" s="1860"/>
      <c r="CQ227" s="1860"/>
      <c r="CR227" s="1860"/>
      <c r="CS227" s="1860"/>
      <c r="CT227" s="1860"/>
      <c r="CU227" s="1860"/>
      <c r="CV227" s="1860"/>
      <c r="CW227" s="1860"/>
      <c r="CX227" s="1860"/>
      <c r="CY227" s="1860"/>
      <c r="CZ227" s="1860"/>
    </row>
    <row r="228" s="135" customFormat="true" ht="15" customHeight="true" x14ac:dyDescent="0.2">
      <c r="A228" s="792"/>
      <c r="B228" s="1020"/>
      <c r="C228" s="982"/>
      <c r="D228" s="983"/>
      <c r="E228" s="983"/>
      <c r="F228" s="983"/>
      <c r="G228" s="984"/>
      <c r="H228" s="985"/>
      <c r="I228" s="983"/>
      <c r="J228" s="983"/>
      <c r="K228" s="983"/>
      <c r="L228" s="986"/>
      <c r="M228" s="982"/>
      <c r="N228" s="983"/>
      <c r="O228" s="983"/>
      <c r="P228" s="983"/>
      <c r="Q228" s="984"/>
      <c r="R228" s="985"/>
      <c r="S228" s="983"/>
      <c r="T228" s="983"/>
      <c r="U228" s="983"/>
      <c r="V228" s="983"/>
      <c r="W228" s="983"/>
      <c r="X228" s="983"/>
      <c r="Y228" s="983"/>
      <c r="Z228" s="983"/>
      <c r="AA228" s="983"/>
      <c r="AB228" s="983"/>
      <c r="AC228" s="983"/>
      <c r="AD228" s="986"/>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635"/>
      <c r="BA228" s="2221"/>
      <c r="BB228" s="161" t="s">
        <v>91</v>
      </c>
      <c r="BC228" s="1102" t="s">
        <v>35</v>
      </c>
      <c r="BD228" s="1122" t="s">
        <v>35</v>
      </c>
      <c r="BE228" s="1122" t="s">
        <v>35</v>
      </c>
      <c r="BF228" s="1122" t="s">
        <v>35</v>
      </c>
      <c r="BG228" s="1143" t="s">
        <v>35</v>
      </c>
      <c r="BH228" s="1164" t="s">
        <v>35</v>
      </c>
      <c r="BI228" s="1122" t="s">
        <v>35</v>
      </c>
      <c r="BJ228" s="1122" t="s">
        <v>35</v>
      </c>
      <c r="BK228" s="1122" t="s">
        <v>35</v>
      </c>
      <c r="BL228" s="1143" t="s">
        <v>35</v>
      </c>
      <c r="BM228" s="1164" t="s">
        <v>35</v>
      </c>
      <c r="BN228" s="1122" t="s">
        <v>35</v>
      </c>
      <c r="BO228" s="1122" t="s">
        <v>35</v>
      </c>
      <c r="BP228" s="1122" t="s">
        <v>35</v>
      </c>
      <c r="BQ228" s="1143" t="s">
        <v>35</v>
      </c>
      <c r="BR228" s="1164" t="s">
        <v>35</v>
      </c>
      <c r="BS228" s="1122" t="s">
        <v>35</v>
      </c>
      <c r="BT228" s="1122" t="s">
        <v>35</v>
      </c>
      <c r="BU228" s="1122" t="s">
        <v>35</v>
      </c>
      <c r="BV228" s="1122" t="s">
        <v>35</v>
      </c>
      <c r="BW228" s="1122" t="s">
        <v>35</v>
      </c>
      <c r="BX228" s="1122" t="s">
        <v>35</v>
      </c>
      <c r="BY228" s="1183" t="s">
        <v>35</v>
      </c>
      <c r="BZ228" s="1183" t="s">
        <v>35</v>
      </c>
      <c r="CA228" s="1183" t="s">
        <v>35</v>
      </c>
      <c r="CB228" s="1183" t="s">
        <v>35</v>
      </c>
      <c r="CC228" s="1183" t="s">
        <v>35</v>
      </c>
      <c r="CD228" s="1183" t="s">
        <v>35</v>
      </c>
      <c r="CE228" s="1860"/>
      <c r="CF228" s="1860"/>
      <c r="CG228" s="1860"/>
      <c r="CH228" s="1860"/>
      <c r="CI228" s="1860"/>
      <c r="CJ228" s="1860"/>
      <c r="CK228" s="1860"/>
      <c r="CL228" s="1860"/>
      <c r="CM228" s="1860"/>
      <c r="CN228" s="1860"/>
      <c r="CO228" s="1860"/>
      <c r="CP228" s="1860"/>
      <c r="CQ228" s="1860"/>
      <c r="CR228" s="1860"/>
      <c r="CS228" s="1860"/>
      <c r="CT228" s="1860"/>
      <c r="CU228" s="1860"/>
      <c r="CV228" s="1860"/>
      <c r="CW228" s="1860"/>
      <c r="CX228" s="1860"/>
      <c r="CY228" s="1860"/>
      <c r="CZ228" s="1860"/>
    </row>
    <row r="229" s="135" customFormat="true" ht="15" customHeight="true" x14ac:dyDescent="0.2">
      <c r="A229" s="793"/>
      <c r="B229" s="1021"/>
      <c r="C229" s="972"/>
      <c r="D229" s="973"/>
      <c r="E229" s="973"/>
      <c r="F229" s="973"/>
      <c r="G229" s="974"/>
      <c r="H229" s="975"/>
      <c r="I229" s="973"/>
      <c r="J229" s="973"/>
      <c r="K229" s="973"/>
      <c r="L229" s="976"/>
      <c r="M229" s="972"/>
      <c r="N229" s="973"/>
      <c r="O229" s="973"/>
      <c r="P229" s="973"/>
      <c r="Q229" s="974"/>
      <c r="R229" s="975"/>
      <c r="S229" s="973"/>
      <c r="T229" s="973"/>
      <c r="U229" s="973"/>
      <c r="V229" s="973"/>
      <c r="W229" s="973"/>
      <c r="X229" s="973"/>
      <c r="Y229" s="973"/>
      <c r="Z229" s="973"/>
      <c r="AA229" s="973"/>
      <c r="AB229" s="973"/>
      <c r="AC229" s="973"/>
      <c r="AD229" s="976"/>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635"/>
      <c r="BA229" s="2221"/>
      <c r="BB229" s="161" t="s">
        <v>92</v>
      </c>
      <c r="BC229" s="1102" t="s">
        <v>35</v>
      </c>
      <c r="BD229" s="1122" t="s">
        <v>35</v>
      </c>
      <c r="BE229" s="1122" t="s">
        <v>35</v>
      </c>
      <c r="BF229" s="1122" t="s">
        <v>35</v>
      </c>
      <c r="BG229" s="1143" t="s">
        <v>35</v>
      </c>
      <c r="BH229" s="1164" t="s">
        <v>35</v>
      </c>
      <c r="BI229" s="1122" t="s">
        <v>35</v>
      </c>
      <c r="BJ229" s="1122" t="s">
        <v>35</v>
      </c>
      <c r="BK229" s="1122" t="s">
        <v>35</v>
      </c>
      <c r="BL229" s="1143" t="s">
        <v>35</v>
      </c>
      <c r="BM229" s="1164" t="s">
        <v>35</v>
      </c>
      <c r="BN229" s="1122" t="s">
        <v>35</v>
      </c>
      <c r="BO229" s="1122" t="s">
        <v>35</v>
      </c>
      <c r="BP229" s="1122" t="s">
        <v>35</v>
      </c>
      <c r="BQ229" s="1143" t="s">
        <v>35</v>
      </c>
      <c r="BR229" s="1164" t="s">
        <v>35</v>
      </c>
      <c r="BS229" s="1122" t="s">
        <v>35</v>
      </c>
      <c r="BT229" s="1122" t="s">
        <v>35</v>
      </c>
      <c r="BU229" s="1122" t="s">
        <v>35</v>
      </c>
      <c r="BV229" s="1122" t="s">
        <v>35</v>
      </c>
      <c r="BW229" s="1122" t="s">
        <v>35</v>
      </c>
      <c r="BX229" s="1122" t="s">
        <v>35</v>
      </c>
      <c r="BY229" s="1183" t="s">
        <v>35</v>
      </c>
      <c r="BZ229" s="1183" t="s">
        <v>35</v>
      </c>
      <c r="CA229" s="1183" t="s">
        <v>35</v>
      </c>
      <c r="CB229" s="1183" t="s">
        <v>35</v>
      </c>
      <c r="CC229" s="1183" t="s">
        <v>35</v>
      </c>
      <c r="CD229" s="1183" t="s">
        <v>35</v>
      </c>
      <c r="CE229" s="1860"/>
      <c r="CF229" s="1860"/>
      <c r="CG229" s="1860"/>
      <c r="CH229" s="1860"/>
      <c r="CI229" s="1860"/>
      <c r="CJ229" s="1860"/>
      <c r="CK229" s="1860"/>
      <c r="CL229" s="1860"/>
      <c r="CM229" s="1860"/>
      <c r="CN229" s="1860"/>
      <c r="CO229" s="1860"/>
      <c r="CP229" s="1860"/>
      <c r="CQ229" s="1860"/>
      <c r="CR229" s="1860"/>
      <c r="CS229" s="1860"/>
      <c r="CT229" s="1860"/>
      <c r="CU229" s="1860"/>
      <c r="CV229" s="1860"/>
      <c r="CW229" s="1860"/>
      <c r="CX229" s="1860"/>
      <c r="CY229" s="1860"/>
      <c r="CZ229" s="1860"/>
    </row>
    <row r="230" s="135" customFormat="true" ht="15" customHeight="true" x14ac:dyDescent="0.2">
      <c r="A230" s="794"/>
      <c r="B230" s="1022"/>
      <c r="C230" s="977"/>
      <c r="D230" s="978"/>
      <c r="E230" s="978"/>
      <c r="F230" s="978"/>
      <c r="G230" s="979"/>
      <c r="H230" s="980"/>
      <c r="I230" s="978"/>
      <c r="J230" s="978"/>
      <c r="K230" s="978"/>
      <c r="L230" s="981"/>
      <c r="M230" s="977"/>
      <c r="N230" s="978"/>
      <c r="O230" s="978"/>
      <c r="P230" s="978"/>
      <c r="Q230" s="979"/>
      <c r="R230" s="980"/>
      <c r="S230" s="978"/>
      <c r="T230" s="978"/>
      <c r="U230" s="978"/>
      <c r="V230" s="978"/>
      <c r="W230" s="978"/>
      <c r="X230" s="978"/>
      <c r="Y230" s="978"/>
      <c r="Z230" s="978"/>
      <c r="AA230" s="978"/>
      <c r="AB230" s="978"/>
      <c r="AC230" s="978"/>
      <c r="AD230" s="981"/>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635"/>
      <c r="BA230" s="2221"/>
      <c r="BB230" s="161" t="s">
        <v>93</v>
      </c>
      <c r="BC230" s="1102" t="s">
        <v>35</v>
      </c>
      <c r="BD230" s="1122" t="s">
        <v>35</v>
      </c>
      <c r="BE230" s="1122" t="s">
        <v>35</v>
      </c>
      <c r="BF230" s="1122" t="s">
        <v>35</v>
      </c>
      <c r="BG230" s="1143" t="s">
        <v>35</v>
      </c>
      <c r="BH230" s="1164" t="s">
        <v>35</v>
      </c>
      <c r="BI230" s="1122" t="s">
        <v>35</v>
      </c>
      <c r="BJ230" s="1122" t="s">
        <v>35</v>
      </c>
      <c r="BK230" s="1122" t="s">
        <v>35</v>
      </c>
      <c r="BL230" s="1143" t="s">
        <v>35</v>
      </c>
      <c r="BM230" s="1164" t="s">
        <v>35</v>
      </c>
      <c r="BN230" s="1122" t="s">
        <v>35</v>
      </c>
      <c r="BO230" s="1122" t="s">
        <v>35</v>
      </c>
      <c r="BP230" s="1122" t="s">
        <v>35</v>
      </c>
      <c r="BQ230" s="1143" t="s">
        <v>35</v>
      </c>
      <c r="BR230" s="1164" t="s">
        <v>35</v>
      </c>
      <c r="BS230" s="1122" t="s">
        <v>35</v>
      </c>
      <c r="BT230" s="1122" t="s">
        <v>35</v>
      </c>
      <c r="BU230" s="1122" t="s">
        <v>35</v>
      </c>
      <c r="BV230" s="1122" t="s">
        <v>35</v>
      </c>
      <c r="BW230" s="1122" t="s">
        <v>35</v>
      </c>
      <c r="BX230" s="1122" t="s">
        <v>35</v>
      </c>
      <c r="BY230" s="1183" t="s">
        <v>35</v>
      </c>
      <c r="BZ230" s="1183" t="s">
        <v>35</v>
      </c>
      <c r="CA230" s="1183" t="s">
        <v>35</v>
      </c>
      <c r="CB230" s="1183" t="s">
        <v>35</v>
      </c>
      <c r="CC230" s="1183" t="s">
        <v>35</v>
      </c>
      <c r="CD230" s="1183" t="s">
        <v>35</v>
      </c>
      <c r="CE230" s="1860"/>
      <c r="CF230" s="1860"/>
      <c r="CG230" s="1860"/>
      <c r="CH230" s="1860"/>
      <c r="CI230" s="1860"/>
      <c r="CJ230" s="1860"/>
      <c r="CK230" s="1860"/>
      <c r="CL230" s="1860"/>
      <c r="CM230" s="1860"/>
      <c r="CN230" s="1860"/>
      <c r="CO230" s="1860"/>
      <c r="CP230" s="1860"/>
      <c r="CQ230" s="1860"/>
      <c r="CR230" s="1860"/>
      <c r="CS230" s="1860"/>
      <c r="CT230" s="1860"/>
      <c r="CU230" s="1860"/>
      <c r="CV230" s="1860"/>
      <c r="CW230" s="1860"/>
      <c r="CX230" s="1860"/>
      <c r="CY230" s="1860"/>
      <c r="CZ230" s="1860"/>
    </row>
    <row r="231" s="135" customFormat="true" ht="15" customHeight="true" x14ac:dyDescent="0.2">
      <c r="A231" s="707"/>
      <c r="B231" s="798"/>
      <c r="C231" s="924"/>
      <c r="D231" s="713"/>
      <c r="E231" s="713"/>
      <c r="F231" s="713"/>
      <c r="G231" s="762"/>
      <c r="H231" s="925"/>
      <c r="I231" s="713"/>
      <c r="J231" s="713"/>
      <c r="K231" s="713"/>
      <c r="L231" s="729"/>
      <c r="M231" s="924"/>
      <c r="N231" s="713"/>
      <c r="O231" s="713"/>
      <c r="P231" s="713"/>
      <c r="Q231" s="762"/>
      <c r="R231" s="925"/>
      <c r="S231" s="713"/>
      <c r="T231" s="713"/>
      <c r="U231" s="713"/>
      <c r="V231" s="713"/>
      <c r="W231" s="713"/>
      <c r="X231" s="713"/>
      <c r="Y231" s="713"/>
      <c r="Z231" s="713"/>
      <c r="AA231" s="713"/>
      <c r="AB231" s="713"/>
      <c r="AC231" s="713"/>
      <c r="AD231" s="729"/>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635"/>
      <c r="BA231" s="636"/>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1861"/>
      <c r="CF231" s="1861"/>
      <c r="CG231" s="1861"/>
      <c r="CH231" s="1861"/>
      <c r="CI231" s="1861"/>
      <c r="CJ231" s="1861"/>
      <c r="CK231" s="1861"/>
      <c r="CL231" s="1861"/>
      <c r="CM231" s="1861"/>
      <c r="CN231" s="1861"/>
      <c r="CO231" s="1861"/>
      <c r="CP231" s="1861"/>
      <c r="CQ231" s="1861"/>
      <c r="CR231" s="1861"/>
      <c r="CS231" s="1861"/>
      <c r="CT231" s="1861"/>
      <c r="CU231" s="1861"/>
      <c r="CV231" s="1861"/>
      <c r="CW231" s="1861"/>
      <c r="CX231" s="1861"/>
      <c r="CY231" s="1861"/>
      <c r="CZ231" s="1861"/>
    </row>
    <row r="232" s="135" customFormat="true" ht="15" customHeight="true" x14ac:dyDescent="0.2">
      <c r="A232" s="707"/>
      <c r="B232" s="798"/>
      <c r="C232" s="924"/>
      <c r="D232" s="713"/>
      <c r="E232" s="713"/>
      <c r="F232" s="713"/>
      <c r="G232" s="762"/>
      <c r="H232" s="925"/>
      <c r="I232" s="713"/>
      <c r="J232" s="713"/>
      <c r="K232" s="713"/>
      <c r="L232" s="729"/>
      <c r="M232" s="924"/>
      <c r="N232" s="713"/>
      <c r="O232" s="713"/>
      <c r="P232" s="713"/>
      <c r="Q232" s="762"/>
      <c r="R232" s="925"/>
      <c r="S232" s="713"/>
      <c r="T232" s="713"/>
      <c r="U232" s="713"/>
      <c r="V232" s="713"/>
      <c r="W232" s="713"/>
      <c r="X232" s="713"/>
      <c r="Y232" s="713"/>
      <c r="Z232" s="713"/>
      <c r="AA232" s="713"/>
      <c r="AB232" s="713"/>
      <c r="AC232" s="713"/>
      <c r="AD232" s="729"/>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635"/>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1861"/>
      <c r="CF232" s="1861"/>
      <c r="CG232" s="1861"/>
      <c r="CH232" s="1861"/>
      <c r="CI232" s="1861"/>
      <c r="CJ232" s="1861"/>
      <c r="CK232" s="1861"/>
      <c r="CL232" s="1861"/>
      <c r="CM232" s="1861"/>
      <c r="CN232" s="1861"/>
      <c r="CO232" s="1861"/>
      <c r="CP232" s="1861"/>
      <c r="CQ232" s="1861"/>
      <c r="CR232" s="1861"/>
      <c r="CS232" s="1861"/>
      <c r="CT232" s="1861"/>
      <c r="CU232" s="1861"/>
      <c r="CV232" s="1861"/>
      <c r="CW232" s="1861"/>
      <c r="CX232" s="1861"/>
      <c r="CY232" s="1861"/>
      <c r="CZ232" s="1861"/>
    </row>
    <row r="233" s="135" customFormat="true" ht="15" customHeight="true" x14ac:dyDescent="0.2">
      <c r="A233" s="707"/>
      <c r="B233" s="798"/>
      <c r="C233" s="924"/>
      <c r="D233" s="713"/>
      <c r="E233" s="713"/>
      <c r="F233" s="713"/>
      <c r="G233" s="762"/>
      <c r="H233" s="925"/>
      <c r="I233" s="713"/>
      <c r="J233" s="713"/>
      <c r="K233" s="713"/>
      <c r="L233" s="729"/>
      <c r="M233" s="924"/>
      <c r="N233" s="713"/>
      <c r="O233" s="713"/>
      <c r="P233" s="713"/>
      <c r="Q233" s="762"/>
      <c r="R233" s="925"/>
      <c r="S233" s="713"/>
      <c r="T233" s="713"/>
      <c r="U233" s="713"/>
      <c r="V233" s="713"/>
      <c r="W233" s="713"/>
      <c r="X233" s="713"/>
      <c r="Y233" s="713"/>
      <c r="Z233" s="713"/>
      <c r="AA233" s="713"/>
      <c r="AB233" s="713"/>
      <c r="AC233" s="713"/>
      <c r="AD233" s="729"/>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635"/>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1861"/>
      <c r="CF233" s="1861"/>
      <c r="CG233" s="1861"/>
      <c r="CH233" s="1861"/>
      <c r="CI233" s="1861"/>
      <c r="CJ233" s="1861"/>
      <c r="CK233" s="1861"/>
      <c r="CL233" s="1861"/>
      <c r="CM233" s="1861"/>
      <c r="CN233" s="1861"/>
      <c r="CO233" s="1861"/>
      <c r="CP233" s="1861"/>
      <c r="CQ233" s="1861"/>
      <c r="CR233" s="1861"/>
      <c r="CS233" s="1861"/>
      <c r="CT233" s="1861"/>
      <c r="CU233" s="1861"/>
      <c r="CV233" s="1861"/>
      <c r="CW233" s="1861"/>
      <c r="CX233" s="1861"/>
      <c r="CY233" s="1861"/>
      <c r="CZ233" s="1861"/>
    </row>
    <row r="234" s="135" customFormat="true" ht="15" customHeight="true" x14ac:dyDescent="0.2">
      <c r="A234" s="707"/>
      <c r="B234" s="798"/>
      <c r="C234" s="924"/>
      <c r="D234" s="713"/>
      <c r="E234" s="713"/>
      <c r="F234" s="713"/>
      <c r="G234" s="762"/>
      <c r="H234" s="925"/>
      <c r="I234" s="713"/>
      <c r="J234" s="713"/>
      <c r="K234" s="713"/>
      <c r="L234" s="729"/>
      <c r="M234" s="924"/>
      <c r="N234" s="713"/>
      <c r="O234" s="713"/>
      <c r="P234" s="713"/>
      <c r="Q234" s="762"/>
      <c r="R234" s="925"/>
      <c r="S234" s="713"/>
      <c r="T234" s="713"/>
      <c r="U234" s="713"/>
      <c r="V234" s="713"/>
      <c r="W234" s="713"/>
      <c r="X234" s="713"/>
      <c r="Y234" s="713"/>
      <c r="Z234" s="713"/>
      <c r="AA234" s="713"/>
      <c r="AB234" s="713"/>
      <c r="AC234" s="713"/>
      <c r="AD234" s="729"/>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635"/>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1861"/>
      <c r="CF234" s="1861"/>
      <c r="CG234" s="1861"/>
      <c r="CH234" s="1861"/>
      <c r="CI234" s="1861"/>
      <c r="CJ234" s="1861"/>
      <c r="CK234" s="1861"/>
      <c r="CL234" s="1861"/>
      <c r="CM234" s="1861"/>
      <c r="CN234" s="1861"/>
      <c r="CO234" s="1861"/>
      <c r="CP234" s="1861"/>
      <c r="CQ234" s="1861"/>
      <c r="CR234" s="1861"/>
      <c r="CS234" s="1861"/>
      <c r="CT234" s="1861"/>
      <c r="CU234" s="1861"/>
      <c r="CV234" s="1861"/>
      <c r="CW234" s="1861"/>
      <c r="CX234" s="1861"/>
      <c r="CY234" s="1861"/>
      <c r="CZ234" s="1861"/>
    </row>
    <row r="235" s="135" customFormat="true" ht="15" customHeight="true" x14ac:dyDescent="0.2">
      <c r="A235" s="707"/>
      <c r="B235" s="798"/>
      <c r="C235" s="924"/>
      <c r="D235" s="713"/>
      <c r="E235" s="713"/>
      <c r="F235" s="713"/>
      <c r="G235" s="762"/>
      <c r="H235" s="925"/>
      <c r="I235" s="713"/>
      <c r="J235" s="713"/>
      <c r="K235" s="713"/>
      <c r="L235" s="729"/>
      <c r="M235" s="924"/>
      <c r="N235" s="713"/>
      <c r="O235" s="713"/>
      <c r="P235" s="713"/>
      <c r="Q235" s="762"/>
      <c r="R235" s="925"/>
      <c r="S235" s="713"/>
      <c r="T235" s="713"/>
      <c r="U235" s="713"/>
      <c r="V235" s="713"/>
      <c r="W235" s="713"/>
      <c r="X235" s="713"/>
      <c r="Y235" s="713"/>
      <c r="Z235" s="713"/>
      <c r="AA235" s="713"/>
      <c r="AB235" s="713"/>
      <c r="AC235" s="713"/>
      <c r="AD235" s="729"/>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635"/>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1861"/>
      <c r="CF235" s="1861"/>
      <c r="CG235" s="1861"/>
      <c r="CH235" s="1861"/>
      <c r="CI235" s="1861"/>
      <c r="CJ235" s="1861"/>
      <c r="CK235" s="1861"/>
      <c r="CL235" s="1861"/>
      <c r="CM235" s="1861"/>
      <c r="CN235" s="1861"/>
      <c r="CO235" s="1861"/>
      <c r="CP235" s="1861"/>
      <c r="CQ235" s="1861"/>
      <c r="CR235" s="1861"/>
      <c r="CS235" s="1861"/>
      <c r="CT235" s="1861"/>
      <c r="CU235" s="1861"/>
      <c r="CV235" s="1861"/>
      <c r="CW235" s="1861"/>
      <c r="CX235" s="1861"/>
      <c r="CY235" s="1861"/>
      <c r="CZ235" s="1861"/>
    </row>
    <row r="236" s="135" customFormat="true" ht="15" customHeight="true" x14ac:dyDescent="0.2">
      <c r="A236" s="707"/>
      <c r="B236" s="798"/>
      <c r="C236" s="924"/>
      <c r="D236" s="713"/>
      <c r="E236" s="713"/>
      <c r="F236" s="713"/>
      <c r="G236" s="762"/>
      <c r="H236" s="925"/>
      <c r="I236" s="713"/>
      <c r="J236" s="713"/>
      <c r="K236" s="713"/>
      <c r="L236" s="729"/>
      <c r="M236" s="924"/>
      <c r="N236" s="713"/>
      <c r="O236" s="713"/>
      <c r="P236" s="713"/>
      <c r="Q236" s="762"/>
      <c r="R236" s="925"/>
      <c r="S236" s="713"/>
      <c r="T236" s="713"/>
      <c r="U236" s="713"/>
      <c r="V236" s="713"/>
      <c r="W236" s="713"/>
      <c r="X236" s="713"/>
      <c r="Y236" s="713"/>
      <c r="Z236" s="713"/>
      <c r="AA236" s="713"/>
      <c r="AB236" s="713"/>
      <c r="AC236" s="713"/>
      <c r="AD236" s="729"/>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635"/>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1861"/>
      <c r="CF236" s="1861"/>
      <c r="CG236" s="1861"/>
      <c r="CH236" s="1861"/>
      <c r="CI236" s="1861"/>
      <c r="CJ236" s="1861"/>
      <c r="CK236" s="1861"/>
      <c r="CL236" s="1861"/>
      <c r="CM236" s="1861"/>
      <c r="CN236" s="1861"/>
      <c r="CO236" s="1861"/>
      <c r="CP236" s="1861"/>
      <c r="CQ236" s="1861"/>
      <c r="CR236" s="1861"/>
      <c r="CS236" s="1861"/>
      <c r="CT236" s="1861"/>
      <c r="CU236" s="1861"/>
      <c r="CV236" s="1861"/>
      <c r="CW236" s="1861"/>
      <c r="CX236" s="1861"/>
      <c r="CY236" s="1861"/>
      <c r="CZ236" s="1861"/>
    </row>
    <row r="237" s="135" customFormat="true" ht="15" customHeight="true" x14ac:dyDescent="0.2">
      <c r="A237" s="707"/>
      <c r="B237" s="798"/>
      <c r="C237" s="924"/>
      <c r="D237" s="713"/>
      <c r="E237" s="713"/>
      <c r="F237" s="713"/>
      <c r="G237" s="762"/>
      <c r="H237" s="925"/>
      <c r="I237" s="713"/>
      <c r="J237" s="713"/>
      <c r="K237" s="713"/>
      <c r="L237" s="729"/>
      <c r="M237" s="924"/>
      <c r="N237" s="713"/>
      <c r="O237" s="713"/>
      <c r="P237" s="713"/>
      <c r="Q237" s="762"/>
      <c r="R237" s="925"/>
      <c r="S237" s="713"/>
      <c r="T237" s="713"/>
      <c r="U237" s="713"/>
      <c r="V237" s="713"/>
      <c r="W237" s="713"/>
      <c r="X237" s="713"/>
      <c r="Y237" s="713"/>
      <c r="Z237" s="713"/>
      <c r="AA237" s="713"/>
      <c r="AB237" s="713"/>
      <c r="AC237" s="713"/>
      <c r="AD237" s="729"/>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635"/>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1861"/>
      <c r="CF237" s="1861"/>
      <c r="CG237" s="1861"/>
      <c r="CH237" s="1861"/>
      <c r="CI237" s="1861"/>
      <c r="CJ237" s="1861"/>
      <c r="CK237" s="1861"/>
      <c r="CL237" s="1861"/>
      <c r="CM237" s="1861"/>
      <c r="CN237" s="1861"/>
      <c r="CO237" s="1861"/>
      <c r="CP237" s="1861"/>
      <c r="CQ237" s="1861"/>
      <c r="CR237" s="1861"/>
      <c r="CS237" s="1861"/>
      <c r="CT237" s="1861"/>
      <c r="CU237" s="1861"/>
      <c r="CV237" s="1861"/>
      <c r="CW237" s="1861"/>
      <c r="CX237" s="1861"/>
      <c r="CY237" s="1861"/>
      <c r="CZ237" s="1861"/>
    </row>
    <row r="238" s="135" customFormat="true" ht="15" customHeight="true" x14ac:dyDescent="0.2">
      <c r="A238" s="707"/>
      <c r="B238" s="798"/>
      <c r="C238" s="924"/>
      <c r="D238" s="713"/>
      <c r="E238" s="713"/>
      <c r="F238" s="713"/>
      <c r="G238" s="762"/>
      <c r="H238" s="925"/>
      <c r="I238" s="713"/>
      <c r="J238" s="713"/>
      <c r="K238" s="713"/>
      <c r="L238" s="729"/>
      <c r="M238" s="924"/>
      <c r="N238" s="713"/>
      <c r="O238" s="713"/>
      <c r="P238" s="713"/>
      <c r="Q238" s="762"/>
      <c r="R238" s="925"/>
      <c r="S238" s="713"/>
      <c r="T238" s="713"/>
      <c r="U238" s="713"/>
      <c r="V238" s="713"/>
      <c r="W238" s="713"/>
      <c r="X238" s="713"/>
      <c r="Y238" s="713"/>
      <c r="Z238" s="713"/>
      <c r="AA238" s="713"/>
      <c r="AB238" s="713"/>
      <c r="AC238" s="713"/>
      <c r="AD238" s="729"/>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635"/>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1861"/>
      <c r="CF238" s="1861"/>
      <c r="CG238" s="1861"/>
      <c r="CH238" s="1861"/>
      <c r="CI238" s="1861"/>
      <c r="CJ238" s="1861"/>
      <c r="CK238" s="1861"/>
      <c r="CL238" s="1861"/>
      <c r="CM238" s="1861"/>
      <c r="CN238" s="1861"/>
      <c r="CO238" s="1861"/>
      <c r="CP238" s="1861"/>
      <c r="CQ238" s="1861"/>
      <c r="CR238" s="1861"/>
      <c r="CS238" s="1861"/>
      <c r="CT238" s="1861"/>
      <c r="CU238" s="1861"/>
      <c r="CV238" s="1861"/>
      <c r="CW238" s="1861"/>
      <c r="CX238" s="1861"/>
      <c r="CY238" s="1861"/>
      <c r="CZ238" s="1861"/>
    </row>
    <row r="239" s="135" customFormat="true" ht="15" customHeight="true" x14ac:dyDescent="0.2">
      <c r="A239" s="707"/>
      <c r="B239" s="798"/>
      <c r="C239" s="924"/>
      <c r="D239" s="713"/>
      <c r="E239" s="713"/>
      <c r="F239" s="713"/>
      <c r="G239" s="762"/>
      <c r="H239" s="925"/>
      <c r="I239" s="713"/>
      <c r="J239" s="713"/>
      <c r="K239" s="713"/>
      <c r="L239" s="729"/>
      <c r="M239" s="924"/>
      <c r="N239" s="713"/>
      <c r="O239" s="713"/>
      <c r="P239" s="713"/>
      <c r="Q239" s="762"/>
      <c r="R239" s="925"/>
      <c r="S239" s="713"/>
      <c r="T239" s="713"/>
      <c r="U239" s="713"/>
      <c r="V239" s="713"/>
      <c r="W239" s="713"/>
      <c r="X239" s="713"/>
      <c r="Y239" s="713"/>
      <c r="Z239" s="713"/>
      <c r="AA239" s="713"/>
      <c r="AB239" s="713"/>
      <c r="AC239" s="713"/>
      <c r="AD239" s="729"/>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635"/>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1861"/>
      <c r="CF239" s="1861"/>
      <c r="CG239" s="1861"/>
      <c r="CH239" s="1861"/>
      <c r="CI239" s="1861"/>
      <c r="CJ239" s="1861"/>
      <c r="CK239" s="1861"/>
      <c r="CL239" s="1861"/>
      <c r="CM239" s="1861"/>
      <c r="CN239" s="1861"/>
      <c r="CO239" s="1861"/>
      <c r="CP239" s="1861"/>
      <c r="CQ239" s="1861"/>
      <c r="CR239" s="1861"/>
      <c r="CS239" s="1861"/>
      <c r="CT239" s="1861"/>
      <c r="CU239" s="1861"/>
      <c r="CV239" s="1861"/>
      <c r="CW239" s="1861"/>
      <c r="CX239" s="1861"/>
      <c r="CY239" s="1861"/>
      <c r="CZ239" s="1861"/>
    </row>
    <row r="240" s="135" customFormat="true" ht="15" customHeight="true" x14ac:dyDescent="0.2">
      <c r="A240" s="707"/>
      <c r="B240" s="798"/>
      <c r="C240" s="924"/>
      <c r="D240" s="713"/>
      <c r="E240" s="713"/>
      <c r="F240" s="713"/>
      <c r="G240" s="762"/>
      <c r="H240" s="925"/>
      <c r="I240" s="713"/>
      <c r="J240" s="713"/>
      <c r="K240" s="713"/>
      <c r="L240" s="729"/>
      <c r="M240" s="924"/>
      <c r="N240" s="713"/>
      <c r="O240" s="713"/>
      <c r="P240" s="713"/>
      <c r="Q240" s="762"/>
      <c r="R240" s="925"/>
      <c r="S240" s="713"/>
      <c r="T240" s="713"/>
      <c r="U240" s="713"/>
      <c r="V240" s="713"/>
      <c r="W240" s="713"/>
      <c r="X240" s="713"/>
      <c r="Y240" s="713"/>
      <c r="Z240" s="713"/>
      <c r="AA240" s="713"/>
      <c r="AB240" s="713"/>
      <c r="AC240" s="713"/>
      <c r="AD240" s="729"/>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635"/>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1861"/>
      <c r="CF240" s="1861"/>
      <c r="CG240" s="1861"/>
      <c r="CH240" s="1861"/>
      <c r="CI240" s="1861"/>
      <c r="CJ240" s="1861"/>
      <c r="CK240" s="1861"/>
      <c r="CL240" s="1861"/>
      <c r="CM240" s="1861"/>
      <c r="CN240" s="1861"/>
      <c r="CO240" s="1861"/>
      <c r="CP240" s="1861"/>
      <c r="CQ240" s="1861"/>
      <c r="CR240" s="1861"/>
      <c r="CS240" s="1861"/>
      <c r="CT240" s="1861"/>
      <c r="CU240" s="1861"/>
      <c r="CV240" s="1861"/>
      <c r="CW240" s="1861"/>
      <c r="CX240" s="1861"/>
      <c r="CY240" s="1861"/>
      <c r="CZ240" s="1861"/>
    </row>
    <row r="241" s="135" customFormat="true" ht="15" customHeight="true" x14ac:dyDescent="0.2">
      <c r="A241" s="707"/>
      <c r="B241" s="798"/>
      <c r="C241" s="924"/>
      <c r="D241" s="713"/>
      <c r="E241" s="713"/>
      <c r="F241" s="713"/>
      <c r="G241" s="762"/>
      <c r="H241" s="925"/>
      <c r="I241" s="713"/>
      <c r="J241" s="713"/>
      <c r="K241" s="713"/>
      <c r="L241" s="729"/>
      <c r="M241" s="924"/>
      <c r="N241" s="713"/>
      <c r="O241" s="713"/>
      <c r="P241" s="713"/>
      <c r="Q241" s="762"/>
      <c r="R241" s="925"/>
      <c r="S241" s="713"/>
      <c r="T241" s="713"/>
      <c r="U241" s="713"/>
      <c r="V241" s="713"/>
      <c r="W241" s="713"/>
      <c r="X241" s="713"/>
      <c r="Y241" s="713"/>
      <c r="Z241" s="713"/>
      <c r="AA241" s="713"/>
      <c r="AB241" s="713"/>
      <c r="AC241" s="713"/>
      <c r="AD241" s="729"/>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635"/>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1861"/>
      <c r="CF241" s="1861"/>
      <c r="CG241" s="1861"/>
      <c r="CH241" s="1861"/>
      <c r="CI241" s="1861"/>
      <c r="CJ241" s="1861"/>
      <c r="CK241" s="1861"/>
      <c r="CL241" s="1861"/>
      <c r="CM241" s="1861"/>
      <c r="CN241" s="1861"/>
      <c r="CO241" s="1861"/>
      <c r="CP241" s="1861"/>
      <c r="CQ241" s="1861"/>
      <c r="CR241" s="1861"/>
      <c r="CS241" s="1861"/>
      <c r="CT241" s="1861"/>
      <c r="CU241" s="1861"/>
      <c r="CV241" s="1861"/>
      <c r="CW241" s="1861"/>
      <c r="CX241" s="1861"/>
      <c r="CY241" s="1861"/>
      <c r="CZ241" s="1861"/>
    </row>
    <row r="242" s="135" customFormat="true" ht="15" customHeight="true" x14ac:dyDescent="0.2">
      <c r="A242" s="707"/>
      <c r="B242" s="798"/>
      <c r="C242" s="924"/>
      <c r="D242" s="713"/>
      <c r="E242" s="713"/>
      <c r="F242" s="713"/>
      <c r="G242" s="762"/>
      <c r="H242" s="925"/>
      <c r="I242" s="713"/>
      <c r="J242" s="713"/>
      <c r="K242" s="713"/>
      <c r="L242" s="729"/>
      <c r="M242" s="924"/>
      <c r="N242" s="713"/>
      <c r="O242" s="713"/>
      <c r="P242" s="713"/>
      <c r="Q242" s="762"/>
      <c r="R242" s="925"/>
      <c r="S242" s="713"/>
      <c r="T242" s="713"/>
      <c r="U242" s="713"/>
      <c r="V242" s="713"/>
      <c r="W242" s="713"/>
      <c r="X242" s="713"/>
      <c r="Y242" s="713"/>
      <c r="Z242" s="713"/>
      <c r="AA242" s="713"/>
      <c r="AB242" s="713"/>
      <c r="AC242" s="713"/>
      <c r="AD242" s="729"/>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635"/>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1861"/>
      <c r="CF242" s="1861"/>
      <c r="CG242" s="1861"/>
      <c r="CH242" s="1861"/>
      <c r="CI242" s="1861"/>
      <c r="CJ242" s="1861"/>
      <c r="CK242" s="1861"/>
      <c r="CL242" s="1861"/>
      <c r="CM242" s="1861"/>
      <c r="CN242" s="1861"/>
      <c r="CO242" s="1861"/>
      <c r="CP242" s="1861"/>
      <c r="CQ242" s="1861"/>
      <c r="CR242" s="1861"/>
      <c r="CS242" s="1861"/>
      <c r="CT242" s="1861"/>
      <c r="CU242" s="1861"/>
      <c r="CV242" s="1861"/>
      <c r="CW242" s="1861"/>
      <c r="CX242" s="1861"/>
      <c r="CY242" s="1861"/>
      <c r="CZ242" s="1861"/>
    </row>
    <row r="243" s="135" customFormat="true" ht="15" customHeight="true" x14ac:dyDescent="0.2">
      <c r="A243" s="707"/>
      <c r="B243" s="798"/>
      <c r="C243" s="924"/>
      <c r="D243" s="713"/>
      <c r="E243" s="713"/>
      <c r="F243" s="713"/>
      <c r="G243" s="762"/>
      <c r="H243" s="925"/>
      <c r="I243" s="713"/>
      <c r="J243" s="713"/>
      <c r="K243" s="713"/>
      <c r="L243" s="729"/>
      <c r="M243" s="924"/>
      <c r="N243" s="713"/>
      <c r="O243" s="713"/>
      <c r="P243" s="713"/>
      <c r="Q243" s="762"/>
      <c r="R243" s="925"/>
      <c r="S243" s="713"/>
      <c r="T243" s="713"/>
      <c r="U243" s="713"/>
      <c r="V243" s="713"/>
      <c r="W243" s="713"/>
      <c r="X243" s="713"/>
      <c r="Y243" s="713"/>
      <c r="Z243" s="713"/>
      <c r="AA243" s="713"/>
      <c r="AB243" s="713"/>
      <c r="AC243" s="713"/>
      <c r="AD243" s="729"/>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635"/>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1861"/>
      <c r="CF243" s="1861"/>
      <c r="CG243" s="1861"/>
      <c r="CH243" s="1861"/>
      <c r="CI243" s="1861"/>
      <c r="CJ243" s="1861"/>
      <c r="CK243" s="1861"/>
      <c r="CL243" s="1861"/>
      <c r="CM243" s="1861"/>
      <c r="CN243" s="1861"/>
      <c r="CO243" s="1861"/>
      <c r="CP243" s="1861"/>
      <c r="CQ243" s="1861"/>
      <c r="CR243" s="1861"/>
      <c r="CS243" s="1861"/>
      <c r="CT243" s="1861"/>
      <c r="CU243" s="1861"/>
      <c r="CV243" s="1861"/>
      <c r="CW243" s="1861"/>
      <c r="CX243" s="1861"/>
      <c r="CY243" s="1861"/>
      <c r="CZ243" s="1861"/>
    </row>
    <row r="244" s="135" customFormat="true" ht="15" customHeight="true" x14ac:dyDescent="0.2">
      <c r="A244" s="707"/>
      <c r="B244" s="798"/>
      <c r="C244" s="924"/>
      <c r="D244" s="713"/>
      <c r="E244" s="713"/>
      <c r="F244" s="713"/>
      <c r="G244" s="762"/>
      <c r="H244" s="925"/>
      <c r="I244" s="713"/>
      <c r="J244" s="713"/>
      <c r="K244" s="713"/>
      <c r="L244" s="729"/>
      <c r="M244" s="924"/>
      <c r="N244" s="713"/>
      <c r="O244" s="713"/>
      <c r="P244" s="713"/>
      <c r="Q244" s="762"/>
      <c r="R244" s="925"/>
      <c r="S244" s="713"/>
      <c r="T244" s="713"/>
      <c r="U244" s="713"/>
      <c r="V244" s="713"/>
      <c r="W244" s="713"/>
      <c r="X244" s="713"/>
      <c r="Y244" s="713"/>
      <c r="Z244" s="713"/>
      <c r="AA244" s="713"/>
      <c r="AB244" s="713"/>
      <c r="AC244" s="713"/>
      <c r="AD244" s="729"/>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635"/>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1861"/>
      <c r="CF244" s="1861"/>
      <c r="CG244" s="1861"/>
      <c r="CH244" s="1861"/>
      <c r="CI244" s="1861"/>
      <c r="CJ244" s="1861"/>
      <c r="CK244" s="1861"/>
      <c r="CL244" s="1861"/>
      <c r="CM244" s="1861"/>
      <c r="CN244" s="1861"/>
      <c r="CO244" s="1861"/>
      <c r="CP244" s="1861"/>
      <c r="CQ244" s="1861"/>
      <c r="CR244" s="1861"/>
      <c r="CS244" s="1861"/>
      <c r="CT244" s="1861"/>
      <c r="CU244" s="1861"/>
      <c r="CV244" s="1861"/>
      <c r="CW244" s="1861"/>
      <c r="CX244" s="1861"/>
      <c r="CY244" s="1861"/>
      <c r="CZ244" s="1861"/>
    </row>
    <row r="245" s="135" customFormat="true" ht="15" customHeight="true" x14ac:dyDescent="0.2">
      <c r="A245" s="707"/>
      <c r="B245" s="798"/>
      <c r="C245" s="924"/>
      <c r="D245" s="713"/>
      <c r="E245" s="713"/>
      <c r="F245" s="713"/>
      <c r="G245" s="762"/>
      <c r="H245" s="925"/>
      <c r="I245" s="713"/>
      <c r="J245" s="713"/>
      <c r="K245" s="713"/>
      <c r="L245" s="729"/>
      <c r="M245" s="924"/>
      <c r="N245" s="713"/>
      <c r="O245" s="713"/>
      <c r="P245" s="713"/>
      <c r="Q245" s="762"/>
      <c r="R245" s="925"/>
      <c r="S245" s="713"/>
      <c r="T245" s="713"/>
      <c r="U245" s="713"/>
      <c r="V245" s="713"/>
      <c r="W245" s="713"/>
      <c r="X245" s="713"/>
      <c r="Y245" s="713"/>
      <c r="Z245" s="713"/>
      <c r="AA245" s="713"/>
      <c r="AB245" s="713"/>
      <c r="AC245" s="713"/>
      <c r="AD245" s="729"/>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635"/>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1861"/>
      <c r="CF245" s="1861"/>
      <c r="CG245" s="1861"/>
      <c r="CH245" s="1861"/>
      <c r="CI245" s="1861"/>
      <c r="CJ245" s="1861"/>
      <c r="CK245" s="1861"/>
      <c r="CL245" s="1861"/>
      <c r="CM245" s="1861"/>
      <c r="CN245" s="1861"/>
      <c r="CO245" s="1861"/>
      <c r="CP245" s="1861"/>
      <c r="CQ245" s="1861"/>
      <c r="CR245" s="1861"/>
      <c r="CS245" s="1861"/>
      <c r="CT245" s="1861"/>
      <c r="CU245" s="1861"/>
      <c r="CV245" s="1861"/>
      <c r="CW245" s="1861"/>
      <c r="CX245" s="1861"/>
      <c r="CY245" s="1861"/>
      <c r="CZ245" s="1861"/>
    </row>
    <row r="246" s="135" customFormat="true" ht="15" customHeight="true" x14ac:dyDescent="0.2">
      <c r="A246" s="707"/>
      <c r="B246" s="798"/>
      <c r="C246" s="924"/>
      <c r="D246" s="713"/>
      <c r="E246" s="713"/>
      <c r="F246" s="713"/>
      <c r="G246" s="762"/>
      <c r="H246" s="925"/>
      <c r="I246" s="713"/>
      <c r="J246" s="713"/>
      <c r="K246" s="713"/>
      <c r="L246" s="729"/>
      <c r="M246" s="924"/>
      <c r="N246" s="713"/>
      <c r="O246" s="713"/>
      <c r="P246" s="713"/>
      <c r="Q246" s="762"/>
      <c r="R246" s="925"/>
      <c r="S246" s="713"/>
      <c r="T246" s="713"/>
      <c r="U246" s="713"/>
      <c r="V246" s="713"/>
      <c r="W246" s="713"/>
      <c r="X246" s="713"/>
      <c r="Y246" s="713"/>
      <c r="Z246" s="713"/>
      <c r="AA246" s="713"/>
      <c r="AB246" s="713"/>
      <c r="AC246" s="713"/>
      <c r="AD246" s="729"/>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635"/>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1861"/>
      <c r="CF246" s="1861"/>
      <c r="CG246" s="1861"/>
      <c r="CH246" s="1861"/>
      <c r="CI246" s="1861"/>
      <c r="CJ246" s="1861"/>
      <c r="CK246" s="1861"/>
      <c r="CL246" s="1861"/>
      <c r="CM246" s="1861"/>
      <c r="CN246" s="1861"/>
      <c r="CO246" s="1861"/>
      <c r="CP246" s="1861"/>
      <c r="CQ246" s="1861"/>
      <c r="CR246" s="1861"/>
      <c r="CS246" s="1861"/>
      <c r="CT246" s="1861"/>
      <c r="CU246" s="1861"/>
      <c r="CV246" s="1861"/>
      <c r="CW246" s="1861"/>
      <c r="CX246" s="1861"/>
      <c r="CY246" s="1861"/>
      <c r="CZ246" s="1861"/>
    </row>
    <row r="247" s="135" customFormat="true" ht="15" customHeight="true" x14ac:dyDescent="0.2">
      <c r="A247" s="707"/>
      <c r="B247" s="798"/>
      <c r="C247" s="924"/>
      <c r="D247" s="713"/>
      <c r="E247" s="713"/>
      <c r="F247" s="713"/>
      <c r="G247" s="762"/>
      <c r="H247" s="925"/>
      <c r="I247" s="713"/>
      <c r="J247" s="713"/>
      <c r="K247" s="713"/>
      <c r="L247" s="729"/>
      <c r="M247" s="924"/>
      <c r="N247" s="713"/>
      <c r="O247" s="713"/>
      <c r="P247" s="713"/>
      <c r="Q247" s="762"/>
      <c r="R247" s="925"/>
      <c r="S247" s="713"/>
      <c r="T247" s="713"/>
      <c r="U247" s="713"/>
      <c r="V247" s="713"/>
      <c r="W247" s="713"/>
      <c r="X247" s="713"/>
      <c r="Y247" s="713"/>
      <c r="Z247" s="713"/>
      <c r="AA247" s="713"/>
      <c r="AB247" s="713"/>
      <c r="AC247" s="713"/>
      <c r="AD247" s="729"/>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635"/>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1861"/>
      <c r="CF247" s="1861"/>
      <c r="CG247" s="1861"/>
      <c r="CH247" s="1861"/>
      <c r="CI247" s="1861"/>
      <c r="CJ247" s="1861"/>
      <c r="CK247" s="1861"/>
      <c r="CL247" s="1861"/>
      <c r="CM247" s="1861"/>
      <c r="CN247" s="1861"/>
      <c r="CO247" s="1861"/>
      <c r="CP247" s="1861"/>
      <c r="CQ247" s="1861"/>
      <c r="CR247" s="1861"/>
      <c r="CS247" s="1861"/>
      <c r="CT247" s="1861"/>
      <c r="CU247" s="1861"/>
      <c r="CV247" s="1861"/>
      <c r="CW247" s="1861"/>
      <c r="CX247" s="1861"/>
      <c r="CY247" s="1861"/>
      <c r="CZ247" s="1861"/>
    </row>
    <row r="248" s="135" customFormat="true" ht="15" customHeight="true" x14ac:dyDescent="0.2">
      <c r="A248" s="991"/>
      <c r="B248" s="810"/>
      <c r="C248" s="987"/>
      <c r="D248" s="834"/>
      <c r="E248" s="834"/>
      <c r="F248" s="834"/>
      <c r="G248" s="835"/>
      <c r="H248" s="988"/>
      <c r="I248" s="834"/>
      <c r="J248" s="834"/>
      <c r="K248" s="834"/>
      <c r="L248" s="989"/>
      <c r="M248" s="987"/>
      <c r="N248" s="834"/>
      <c r="O248" s="834"/>
      <c r="P248" s="834"/>
      <c r="Q248" s="835"/>
      <c r="R248" s="988"/>
      <c r="S248" s="834"/>
      <c r="T248" s="834"/>
      <c r="U248" s="834"/>
      <c r="V248" s="834"/>
      <c r="W248" s="834"/>
      <c r="X248" s="834"/>
      <c r="Y248" s="834"/>
      <c r="Z248" s="834"/>
      <c r="AA248" s="834"/>
      <c r="AB248" s="834"/>
      <c r="AC248" s="834"/>
      <c r="AD248" s="989"/>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635"/>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1861"/>
      <c r="CF248" s="1861"/>
      <c r="CG248" s="1861"/>
      <c r="CH248" s="1861"/>
      <c r="CI248" s="1861"/>
      <c r="CJ248" s="1861"/>
      <c r="CK248" s="1861"/>
      <c r="CL248" s="1861"/>
      <c r="CM248" s="1861"/>
      <c r="CN248" s="1861"/>
      <c r="CO248" s="1861"/>
      <c r="CP248" s="1861"/>
      <c r="CQ248" s="1861"/>
      <c r="CR248" s="1861"/>
      <c r="CS248" s="1861"/>
      <c r="CT248" s="1861"/>
      <c r="CU248" s="1861"/>
      <c r="CV248" s="1861"/>
      <c r="CW248" s="1861"/>
      <c r="CX248" s="1861"/>
      <c r="CY248" s="1861"/>
      <c r="CZ248" s="1861"/>
    </row>
    <row r="249" s="135" customFormat="true" ht="250.15" customHeight="true" x14ac:dyDescent="0.2">
      <c r="AE249" s="635"/>
      <c r="AF249" s="635"/>
      <c r="AG249" s="635"/>
      <c r="AH249" s="635"/>
      <c r="AI249" s="635"/>
      <c r="AJ249" s="635"/>
      <c r="AK249" s="635"/>
      <c r="AL249" s="635"/>
      <c r="AM249" s="635"/>
      <c r="AN249" s="635"/>
      <c r="AO249" s="635"/>
      <c r="AP249" s="635"/>
      <c r="AQ249" s="635"/>
      <c r="AR249" s="635"/>
      <c r="AS249" s="635"/>
      <c r="AT249" s="635"/>
      <c r="AU249" s="635"/>
      <c r="AV249" s="635"/>
      <c r="AW249" s="635"/>
      <c r="AX249" s="635"/>
      <c r="AY249" s="635"/>
      <c r="AZ249" s="635"/>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7" customFormat="true" ht="19.15" customHeight="true" x14ac:dyDescent="0.2">
      <c r="AE250" s="600"/>
      <c r="AF250" s="600"/>
      <c r="AG250" s="600"/>
      <c r="AH250" s="600"/>
      <c r="AI250" s="600"/>
      <c r="AJ250" s="600"/>
      <c r="AK250" s="600"/>
      <c r="AL250" s="600"/>
      <c r="AM250" s="600"/>
      <c r="AN250" s="600"/>
      <c r="AO250" s="600"/>
      <c r="AP250" s="600"/>
      <c r="AQ250" s="600"/>
      <c r="AR250" s="600"/>
      <c r="AS250" s="600"/>
      <c r="AT250" s="600"/>
      <c r="AU250" s="600"/>
      <c r="AV250" s="600"/>
      <c r="AW250" s="600"/>
      <c r="AX250" s="600"/>
      <c r="AY250" s="600"/>
      <c r="AZ250" s="600"/>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7" customFormat="true" ht="12.75" x14ac:dyDescent="0.2">
      <c r="AE251" s="600"/>
      <c r="AF251" s="600"/>
      <c r="AG251" s="600"/>
      <c r="AH251" s="600"/>
      <c r="AI251" s="600"/>
      <c r="AJ251" s="600"/>
      <c r="AK251" s="600"/>
      <c r="AL251" s="600"/>
      <c r="AM251" s="600"/>
      <c r="AN251" s="600"/>
      <c r="AO251" s="600"/>
      <c r="AP251" s="600"/>
      <c r="AQ251" s="600"/>
      <c r="AR251" s="600"/>
      <c r="AS251" s="600"/>
      <c r="AT251" s="600"/>
      <c r="AU251" s="600"/>
      <c r="AV251" s="600"/>
      <c r="AW251" s="600"/>
      <c r="AX251" s="600"/>
      <c r="AY251" s="600"/>
      <c r="AZ251" s="600"/>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7" customFormat="true" ht="12.75" x14ac:dyDescent="0.2">
      <c r="AE252" s="600"/>
      <c r="AF252" s="600"/>
      <c r="AG252" s="600"/>
      <c r="AH252" s="600"/>
      <c r="AI252" s="600"/>
      <c r="AJ252" s="600"/>
      <c r="AK252" s="600"/>
      <c r="AL252" s="600"/>
      <c r="AM252" s="600"/>
      <c r="AN252" s="600"/>
      <c r="AO252" s="600"/>
      <c r="AP252" s="600"/>
      <c r="AQ252" s="600"/>
      <c r="AR252" s="600"/>
      <c r="AS252" s="600"/>
      <c r="AT252" s="600"/>
      <c r="AU252" s="600"/>
      <c r="AV252" s="600"/>
      <c r="AW252" s="600"/>
      <c r="AX252" s="600"/>
      <c r="AY252" s="600"/>
      <c r="AZ252" s="600"/>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7" customFormat="true" ht="12.75" x14ac:dyDescent="0.2">
      <c r="AE253" s="600"/>
      <c r="AF253" s="600"/>
      <c r="AG253" s="600"/>
      <c r="AH253" s="600"/>
      <c r="AI253" s="600"/>
      <c r="AJ253" s="600"/>
      <c r="AK253" s="600"/>
      <c r="AL253" s="600"/>
      <c r="AM253" s="600"/>
      <c r="AN253" s="600"/>
      <c r="AO253" s="600"/>
      <c r="AP253" s="600"/>
      <c r="AQ253" s="600"/>
      <c r="AR253" s="600"/>
      <c r="AS253" s="600"/>
      <c r="AT253" s="600"/>
      <c r="AU253" s="600"/>
      <c r="AV253" s="600"/>
      <c r="AW253" s="600"/>
      <c r="AX253" s="600"/>
      <c r="AY253" s="600"/>
      <c r="AZ253" s="600"/>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7" customFormat="true" ht="12.75" x14ac:dyDescent="0.2">
      <c r="AE254" s="600"/>
      <c r="AF254" s="600"/>
      <c r="AG254" s="600"/>
      <c r="AH254" s="600"/>
      <c r="AI254" s="600"/>
      <c r="AJ254" s="600"/>
      <c r="AK254" s="600"/>
      <c r="AL254" s="600"/>
      <c r="AM254" s="600"/>
      <c r="AN254" s="600"/>
      <c r="AO254" s="600"/>
      <c r="AP254" s="600"/>
      <c r="AQ254" s="600"/>
      <c r="AR254" s="600"/>
      <c r="AS254" s="600"/>
      <c r="AT254" s="600"/>
      <c r="AU254" s="600"/>
      <c r="AV254" s="600"/>
      <c r="AW254" s="600"/>
      <c r="AX254" s="600"/>
      <c r="AY254" s="600"/>
      <c r="AZ254" s="600"/>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7" customFormat="true" ht="12.75" x14ac:dyDescent="0.2">
      <c r="AE255" s="600"/>
      <c r="AF255" s="600"/>
      <c r="AG255" s="600"/>
      <c r="AH255" s="600"/>
      <c r="AI255" s="600"/>
      <c r="AJ255" s="600"/>
      <c r="AK255" s="600"/>
      <c r="AL255" s="600"/>
      <c r="AM255" s="600"/>
      <c r="AN255" s="600"/>
      <c r="AO255" s="600"/>
      <c r="AP255" s="600"/>
      <c r="AQ255" s="600"/>
      <c r="AR255" s="600"/>
      <c r="AS255" s="600"/>
      <c r="AT255" s="600"/>
      <c r="AU255" s="600"/>
      <c r="AV255" s="600"/>
      <c r="AW255" s="600"/>
      <c r="AX255" s="600"/>
      <c r="AY255" s="600"/>
      <c r="AZ255" s="600"/>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7" customFormat="true" ht="12.75" x14ac:dyDescent="0.2">
      <c r="AE256" s="600"/>
      <c r="AF256" s="600"/>
      <c r="AG256" s="600"/>
      <c r="AH256" s="600"/>
      <c r="AI256" s="600"/>
      <c r="AJ256" s="600"/>
      <c r="AK256" s="600"/>
      <c r="AL256" s="600"/>
      <c r="AM256" s="600"/>
      <c r="AN256" s="600"/>
      <c r="AO256" s="600"/>
      <c r="AP256" s="600"/>
      <c r="AQ256" s="600"/>
      <c r="AR256" s="600"/>
      <c r="AS256" s="600"/>
      <c r="AT256" s="600"/>
      <c r="AU256" s="600"/>
      <c r="AV256" s="600"/>
      <c r="AW256" s="600"/>
      <c r="AX256" s="600"/>
      <c r="AY256" s="600"/>
      <c r="AZ256" s="600"/>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7" customFormat="true" ht="18" customHeight="true" x14ac:dyDescent="0.2">
      <c r="AE257" s="600"/>
      <c r="AF257" s="600"/>
      <c r="AG257" s="600"/>
      <c r="AH257" s="600"/>
      <c r="AI257" s="600"/>
      <c r="AJ257" s="600"/>
      <c r="AK257" s="600"/>
      <c r="AL257" s="600"/>
      <c r="AM257" s="600"/>
      <c r="AN257" s="600"/>
      <c r="AO257" s="600"/>
      <c r="AP257" s="600"/>
      <c r="AQ257" s="600"/>
      <c r="AR257" s="600"/>
      <c r="AS257" s="600"/>
      <c r="AT257" s="600"/>
      <c r="AU257" s="600"/>
      <c r="AV257" s="600"/>
      <c r="AW257" s="600"/>
      <c r="AX257" s="600"/>
      <c r="AY257" s="600"/>
      <c r="AZ257" s="600"/>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7" customFormat="true" ht="18" customHeight="true" x14ac:dyDescent="0.2">
      <c r="AE258" s="600"/>
      <c r="AF258" s="600"/>
      <c r="AG258" s="600"/>
      <c r="AH258" s="600"/>
      <c r="AI258" s="600"/>
      <c r="AJ258" s="600"/>
      <c r="AK258" s="600"/>
      <c r="AL258" s="600"/>
      <c r="AM258" s="600"/>
      <c r="AN258" s="600"/>
      <c r="AO258" s="600"/>
      <c r="AP258" s="600"/>
      <c r="AQ258" s="600"/>
      <c r="AR258" s="600"/>
      <c r="AS258" s="600"/>
      <c r="AT258" s="600"/>
      <c r="AU258" s="600"/>
      <c r="AV258" s="600"/>
      <c r="AW258" s="600"/>
      <c r="AX258" s="600"/>
      <c r="AY258" s="600"/>
      <c r="AZ258" s="600"/>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E259" s="635"/>
      <c r="AF259" s="635"/>
      <c r="AG259" s="635"/>
      <c r="AH259" s="635"/>
      <c r="AI259" s="635"/>
      <c r="AJ259" s="635"/>
      <c r="AK259" s="635"/>
      <c r="AL259" s="635"/>
      <c r="AM259" s="635"/>
      <c r="AN259" s="635"/>
      <c r="AO259" s="635"/>
      <c r="AP259" s="635"/>
      <c r="AQ259" s="635"/>
      <c r="AR259" s="635"/>
      <c r="AS259" s="635"/>
      <c r="AT259" s="635"/>
      <c r="AU259" s="635"/>
      <c r="AV259" s="635"/>
      <c r="AW259" s="635"/>
      <c r="AX259" s="635"/>
      <c r="AY259" s="635"/>
      <c r="AZ259" s="635"/>
      <c r="BA259" s="217" t="s">
        <v>128</v>
      </c>
      <c r="BB259" s="137" t="s">
        <v>85</v>
      </c>
      <c r="BC259" s="2222" t="s">
        <v>114</v>
      </c>
      <c r="BD259" s="2223"/>
      <c r="BE259" s="2223"/>
      <c r="BF259" s="2223"/>
      <c r="BG259" s="2224"/>
      <c r="BH259" s="2225" t="s">
        <v>38</v>
      </c>
      <c r="BI259" s="2223"/>
      <c r="BJ259" s="2223"/>
      <c r="BK259" s="2223"/>
      <c r="BL259" s="2224"/>
      <c r="BM259" s="2225" t="s">
        <v>37</v>
      </c>
      <c r="BN259" s="2223"/>
      <c r="BO259" s="2223"/>
      <c r="BP259" s="2223"/>
      <c r="BQ259" s="2226"/>
      <c r="BR259" s="1787" t="s">
        <v>137</v>
      </c>
      <c r="BS259" s="1788"/>
      <c r="BT259" s="1788"/>
      <c r="BU259" s="1788"/>
      <c r="BV259" s="1788"/>
      <c r="BW259" s="1788"/>
      <c r="BX259" s="1788"/>
      <c r="BY259" s="1789"/>
      <c r="BZ259" s="313"/>
      <c r="CA259" s="313"/>
      <c r="CB259" s="313"/>
      <c r="CC259" s="313"/>
      <c r="CD259" s="313"/>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12.75" x14ac:dyDescent="0.2">
      <c r="AE260" s="635"/>
      <c r="AF260" s="635"/>
      <c r="AG260" s="635"/>
      <c r="AH260" s="635"/>
      <c r="AI260" s="635"/>
      <c r="AJ260" s="635"/>
      <c r="AK260" s="635"/>
      <c r="AL260" s="635"/>
      <c r="AM260" s="635"/>
      <c r="AN260" s="635"/>
      <c r="AO260" s="635"/>
      <c r="AP260" s="635"/>
      <c r="AQ260" s="635"/>
      <c r="AR260" s="635"/>
      <c r="AS260" s="635"/>
      <c r="AT260" s="635"/>
      <c r="AU260" s="635"/>
      <c r="AV260" s="635"/>
      <c r="AW260" s="635"/>
      <c r="AX260" s="635"/>
      <c r="AY260" s="635"/>
      <c r="AZ260" s="635"/>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146</v>
      </c>
      <c r="BS260" s="178" t="s">
        <v>147</v>
      </c>
      <c r="BT260" s="178" t="s">
        <v>148</v>
      </c>
      <c r="BU260" s="178" t="s">
        <v>149</v>
      </c>
      <c r="BV260" s="178" t="s">
        <v>150</v>
      </c>
      <c r="BW260" s="178" t="s">
        <v>151</v>
      </c>
      <c r="BX260" s="178" t="s">
        <v>152</v>
      </c>
      <c r="BY260" s="179" t="s">
        <v>153</v>
      </c>
      <c r="BZ260" s="179" t="s">
        <v>154</v>
      </c>
      <c r="CA260" s="179" t="s">
        <v>155</v>
      </c>
      <c r="CB260" s="179" t="s">
        <v>156</v>
      </c>
      <c r="CC260" s="179" t="s">
        <v>157</v>
      </c>
      <c r="CD260" s="179" t="s">
        <v>158</v>
      </c>
      <c r="CE260" s="1862"/>
      <c r="CF260" s="1862"/>
      <c r="CG260" s="1862"/>
      <c r="CH260" s="1862"/>
      <c r="CI260" s="1862"/>
      <c r="CJ260" s="1862"/>
      <c r="CK260" s="1862"/>
      <c r="CL260" s="1862"/>
      <c r="CM260" s="1862"/>
      <c r="CN260" s="1862"/>
      <c r="CO260" s="1862"/>
      <c r="CP260" s="1862"/>
      <c r="CQ260" s="1862"/>
      <c r="CR260" s="1862"/>
      <c r="CS260" s="1862"/>
      <c r="CT260" s="1862"/>
      <c r="CU260" s="1862"/>
      <c r="CV260" s="1862"/>
      <c r="CW260" s="1862"/>
      <c r="CX260" s="1862"/>
      <c r="CY260" s="1862"/>
      <c r="CZ260" s="1862"/>
    </row>
    <row r="261" s="135" customFormat="true" ht="15" customHeight="true" x14ac:dyDescent="0.2">
      <c r="AE261" s="635"/>
      <c r="AF261" s="635"/>
      <c r="AG261" s="635"/>
      <c r="AH261" s="635"/>
      <c r="AI261" s="635"/>
      <c r="AJ261" s="635"/>
      <c r="AK261" s="635"/>
      <c r="AL261" s="635"/>
      <c r="AM261" s="635"/>
      <c r="AN261" s="635"/>
      <c r="AO261" s="635"/>
      <c r="AP261" s="635"/>
      <c r="AQ261" s="635"/>
      <c r="AR261" s="635"/>
      <c r="AS261" s="635"/>
      <c r="AT261" s="635"/>
      <c r="AU261" s="635"/>
      <c r="AV261" s="635"/>
      <c r="AW261" s="635"/>
      <c r="AX261" s="635"/>
      <c r="AY261" s="635"/>
      <c r="AZ261" s="635"/>
      <c r="BA261" s="2227" t="s">
        <v>73</v>
      </c>
      <c r="BB261" s="294" t="s">
        <v>49</v>
      </c>
      <c r="BC261" s="1103" t="s">
        <v>35</v>
      </c>
      <c r="BD261" s="1123" t="s">
        <v>35</v>
      </c>
      <c r="BE261" s="1123" t="s">
        <v>35</v>
      </c>
      <c r="BF261" s="1123" t="s">
        <v>35</v>
      </c>
      <c r="BG261" s="1144" t="s">
        <v>35</v>
      </c>
      <c r="BH261" s="1165" t="s">
        <v>35</v>
      </c>
      <c r="BI261" s="1123" t="s">
        <v>35</v>
      </c>
      <c r="BJ261" s="1123" t="s">
        <v>35</v>
      </c>
      <c r="BK261" s="1123" t="s">
        <v>35</v>
      </c>
      <c r="BL261" s="1144" t="s">
        <v>35</v>
      </c>
      <c r="BM261" s="1165" t="s">
        <v>35</v>
      </c>
      <c r="BN261" s="1123" t="s">
        <v>35</v>
      </c>
      <c r="BO261" s="1123" t="s">
        <v>35</v>
      </c>
      <c r="BP261" s="1123" t="s">
        <v>35</v>
      </c>
      <c r="BQ261" s="1144" t="s">
        <v>35</v>
      </c>
      <c r="BR261" s="1165" t="s">
        <v>35</v>
      </c>
      <c r="BS261" s="1123" t="s">
        <v>35</v>
      </c>
      <c r="BT261" s="1123" t="s">
        <v>35</v>
      </c>
      <c r="BU261" s="1123" t="s">
        <v>35</v>
      </c>
      <c r="BV261" s="1123" t="s">
        <v>35</v>
      </c>
      <c r="BW261" s="1123" t="s">
        <v>35</v>
      </c>
      <c r="BX261" s="1123" t="s">
        <v>35</v>
      </c>
      <c r="BY261" s="1184" t="s">
        <v>35</v>
      </c>
      <c r="BZ261" s="1184" t="s">
        <v>35</v>
      </c>
      <c r="CA261" s="1184" t="s">
        <v>35</v>
      </c>
      <c r="CB261" s="1184" t="s">
        <v>35</v>
      </c>
      <c r="CC261" s="1184" t="s">
        <v>35</v>
      </c>
      <c r="CD261" s="1184" t="s">
        <v>35</v>
      </c>
      <c r="CE261" s="1863"/>
      <c r="CF261" s="1863"/>
      <c r="CG261" s="1863"/>
      <c r="CH261" s="1863"/>
      <c r="CI261" s="1863"/>
      <c r="CJ261" s="1863"/>
      <c r="CK261" s="1863"/>
      <c r="CL261" s="1863"/>
      <c r="CM261" s="1863"/>
      <c r="CN261" s="1863"/>
      <c r="CO261" s="1863"/>
      <c r="CP261" s="1863"/>
      <c r="CQ261" s="1863"/>
      <c r="CR261" s="1863"/>
      <c r="CS261" s="1863"/>
      <c r="CT261" s="1863"/>
      <c r="CU261" s="1863"/>
      <c r="CV261" s="1863"/>
      <c r="CW261" s="1863"/>
      <c r="CX261" s="1863"/>
      <c r="CY261" s="1863"/>
      <c r="CZ261" s="1863"/>
    </row>
    <row r="262" s="135" customFormat="true" ht="15" customHeight="true" x14ac:dyDescent="0.2">
      <c r="AE262" s="635"/>
      <c r="AF262" s="635"/>
      <c r="AG262" s="635"/>
      <c r="AH262" s="635"/>
      <c r="AI262" s="635"/>
      <c r="AJ262" s="635"/>
      <c r="AK262" s="635"/>
      <c r="AL262" s="635"/>
      <c r="AM262" s="635"/>
      <c r="AN262" s="635"/>
      <c r="AO262" s="635"/>
      <c r="AP262" s="635"/>
      <c r="AQ262" s="635"/>
      <c r="AR262" s="635"/>
      <c r="AS262" s="635"/>
      <c r="AT262" s="635"/>
      <c r="AU262" s="635"/>
      <c r="AV262" s="635"/>
      <c r="AW262" s="635"/>
      <c r="AX262" s="635"/>
      <c r="AY262" s="635"/>
      <c r="AZ262" s="635"/>
      <c r="BA262" s="2228"/>
      <c r="BB262" s="295" t="s">
        <v>48</v>
      </c>
      <c r="BC262" s="1104" t="s">
        <v>35</v>
      </c>
      <c r="BD262" s="1124" t="s">
        <v>35</v>
      </c>
      <c r="BE262" s="1124" t="s">
        <v>35</v>
      </c>
      <c r="BF262" s="1124" t="s">
        <v>35</v>
      </c>
      <c r="BG262" s="1145" t="s">
        <v>35</v>
      </c>
      <c r="BH262" s="1166" t="s">
        <v>35</v>
      </c>
      <c r="BI262" s="1124" t="s">
        <v>35</v>
      </c>
      <c r="BJ262" s="1124" t="s">
        <v>35</v>
      </c>
      <c r="BK262" s="1124" t="s">
        <v>35</v>
      </c>
      <c r="BL262" s="1145" t="s">
        <v>35</v>
      </c>
      <c r="BM262" s="1166" t="s">
        <v>35</v>
      </c>
      <c r="BN262" s="1124" t="s">
        <v>35</v>
      </c>
      <c r="BO262" s="1124" t="s">
        <v>35</v>
      </c>
      <c r="BP262" s="1124" t="s">
        <v>35</v>
      </c>
      <c r="BQ262" s="1145" t="s">
        <v>35</v>
      </c>
      <c r="BR262" s="1166" t="s">
        <v>35</v>
      </c>
      <c r="BS262" s="1124" t="s">
        <v>35</v>
      </c>
      <c r="BT262" s="1124" t="s">
        <v>35</v>
      </c>
      <c r="BU262" s="1124" t="s">
        <v>35</v>
      </c>
      <c r="BV262" s="1124" t="s">
        <v>35</v>
      </c>
      <c r="BW262" s="1124" t="s">
        <v>35</v>
      </c>
      <c r="BX262" s="1124" t="s">
        <v>35</v>
      </c>
      <c r="BY262" s="1185" t="s">
        <v>35</v>
      </c>
      <c r="BZ262" s="1185" t="s">
        <v>35</v>
      </c>
      <c r="CA262" s="1185" t="s">
        <v>35</v>
      </c>
      <c r="CB262" s="1185" t="s">
        <v>35</v>
      </c>
      <c r="CC262" s="1185" t="s">
        <v>35</v>
      </c>
      <c r="CD262" s="1185" t="s">
        <v>35</v>
      </c>
      <c r="CE262" s="1864"/>
      <c r="CF262" s="1864"/>
      <c r="CG262" s="1864"/>
      <c r="CH262" s="1864"/>
      <c r="CI262" s="1864"/>
      <c r="CJ262" s="1864"/>
      <c r="CK262" s="1864"/>
      <c r="CL262" s="1864"/>
      <c r="CM262" s="1864"/>
      <c r="CN262" s="1864"/>
      <c r="CO262" s="1864"/>
      <c r="CP262" s="1864"/>
      <c r="CQ262" s="1864"/>
      <c r="CR262" s="1864"/>
      <c r="CS262" s="1864"/>
      <c r="CT262" s="1864"/>
      <c r="CU262" s="1864"/>
      <c r="CV262" s="1864"/>
      <c r="CW262" s="1864"/>
      <c r="CX262" s="1864"/>
      <c r="CY262" s="1864"/>
      <c r="CZ262" s="1864"/>
    </row>
    <row r="263" s="135" customFormat="true" ht="15" customHeight="true" x14ac:dyDescent="0.2">
      <c r="AE263" s="635"/>
      <c r="AF263" s="635"/>
      <c r="AG263" s="635"/>
      <c r="AH263" s="635"/>
      <c r="AI263" s="635"/>
      <c r="AJ263" s="635"/>
      <c r="AK263" s="635"/>
      <c r="AL263" s="635"/>
      <c r="AM263" s="635"/>
      <c r="AN263" s="635"/>
      <c r="AO263" s="635"/>
      <c r="AP263" s="635"/>
      <c r="AQ263" s="635"/>
      <c r="AR263" s="635"/>
      <c r="AS263" s="635"/>
      <c r="AT263" s="635"/>
      <c r="AU263" s="635"/>
      <c r="AV263" s="635"/>
      <c r="AW263" s="635"/>
      <c r="AX263" s="635"/>
      <c r="AY263" s="635"/>
      <c r="AZ263" s="635"/>
      <c r="BA263" s="2228"/>
      <c r="BB263" s="295" t="s">
        <v>112</v>
      </c>
      <c r="BC263" s="1104" t="s">
        <v>35</v>
      </c>
      <c r="BD263" s="1124" t="s">
        <v>35</v>
      </c>
      <c r="BE263" s="1124" t="s">
        <v>35</v>
      </c>
      <c r="BF263" s="1124" t="s">
        <v>35</v>
      </c>
      <c r="BG263" s="1145" t="s">
        <v>35</v>
      </c>
      <c r="BH263" s="1166" t="s">
        <v>35</v>
      </c>
      <c r="BI263" s="1124" t="s">
        <v>35</v>
      </c>
      <c r="BJ263" s="1124" t="s">
        <v>35</v>
      </c>
      <c r="BK263" s="1124" t="s">
        <v>35</v>
      </c>
      <c r="BL263" s="1145" t="s">
        <v>35</v>
      </c>
      <c r="BM263" s="1166" t="s">
        <v>35</v>
      </c>
      <c r="BN263" s="1124" t="s">
        <v>35</v>
      </c>
      <c r="BO263" s="1124" t="s">
        <v>35</v>
      </c>
      <c r="BP263" s="1124" t="s">
        <v>35</v>
      </c>
      <c r="BQ263" s="1145" t="s">
        <v>35</v>
      </c>
      <c r="BR263" s="1166" t="s">
        <v>35</v>
      </c>
      <c r="BS263" s="1124" t="s">
        <v>35</v>
      </c>
      <c r="BT263" s="1124" t="s">
        <v>35</v>
      </c>
      <c r="BU263" s="1124" t="s">
        <v>35</v>
      </c>
      <c r="BV263" s="1124" t="s">
        <v>35</v>
      </c>
      <c r="BW263" s="1124" t="s">
        <v>35</v>
      </c>
      <c r="BX263" s="1124" t="s">
        <v>35</v>
      </c>
      <c r="BY263" s="1185" t="s">
        <v>35</v>
      </c>
      <c r="BZ263" s="1185" t="s">
        <v>35</v>
      </c>
      <c r="CA263" s="1185" t="s">
        <v>35</v>
      </c>
      <c r="CB263" s="1185" t="s">
        <v>35</v>
      </c>
      <c r="CC263" s="1185" t="s">
        <v>35</v>
      </c>
      <c r="CD263" s="1185" t="s">
        <v>35</v>
      </c>
      <c r="CE263" s="1864"/>
      <c r="CF263" s="1864"/>
      <c r="CG263" s="1864"/>
      <c r="CH263" s="1864"/>
      <c r="CI263" s="1864"/>
      <c r="CJ263" s="1864"/>
      <c r="CK263" s="1864"/>
      <c r="CL263" s="1864"/>
      <c r="CM263" s="1864"/>
      <c r="CN263" s="1864"/>
      <c r="CO263" s="1864"/>
      <c r="CP263" s="1864"/>
      <c r="CQ263" s="1864"/>
      <c r="CR263" s="1864"/>
      <c r="CS263" s="1864"/>
      <c r="CT263" s="1864"/>
      <c r="CU263" s="1864"/>
      <c r="CV263" s="1864"/>
      <c r="CW263" s="1864"/>
      <c r="CX263" s="1864"/>
      <c r="CY263" s="1864"/>
      <c r="CZ263" s="1864"/>
    </row>
    <row r="264" s="135" customFormat="true" ht="15" customHeight="true" x14ac:dyDescent="0.2">
      <c r="AE264" s="635"/>
      <c r="AF264" s="635"/>
      <c r="AG264" s="635"/>
      <c r="AH264" s="635"/>
      <c r="AI264" s="635"/>
      <c r="AJ264" s="635"/>
      <c r="AK264" s="635"/>
      <c r="AL264" s="635"/>
      <c r="AM264" s="635"/>
      <c r="AN264" s="635"/>
      <c r="AO264" s="635"/>
      <c r="AP264" s="635"/>
      <c r="AQ264" s="635"/>
      <c r="AR264" s="635"/>
      <c r="AS264" s="635"/>
      <c r="AT264" s="635"/>
      <c r="AU264" s="635"/>
      <c r="AV264" s="635"/>
      <c r="AW264" s="635"/>
      <c r="AX264" s="635"/>
      <c r="AY264" s="635"/>
      <c r="AZ264" s="635"/>
      <c r="BA264" s="2228" t="s">
        <v>74</v>
      </c>
      <c r="BB264" s="295" t="s">
        <v>88</v>
      </c>
      <c r="BC264" s="1104" t="s">
        <v>35</v>
      </c>
      <c r="BD264" s="1124" t="s">
        <v>35</v>
      </c>
      <c r="BE264" s="1124" t="s">
        <v>35</v>
      </c>
      <c r="BF264" s="1124" t="s">
        <v>35</v>
      </c>
      <c r="BG264" s="1145" t="s">
        <v>35</v>
      </c>
      <c r="BH264" s="1166" t="s">
        <v>35</v>
      </c>
      <c r="BI264" s="1124" t="s">
        <v>35</v>
      </c>
      <c r="BJ264" s="1124" t="s">
        <v>35</v>
      </c>
      <c r="BK264" s="1124" t="s">
        <v>35</v>
      </c>
      <c r="BL264" s="1145" t="s">
        <v>35</v>
      </c>
      <c r="BM264" s="1166" t="s">
        <v>35</v>
      </c>
      <c r="BN264" s="1124" t="s">
        <v>35</v>
      </c>
      <c r="BO264" s="1124" t="s">
        <v>35</v>
      </c>
      <c r="BP264" s="1124" t="s">
        <v>35</v>
      </c>
      <c r="BQ264" s="1145" t="s">
        <v>35</v>
      </c>
      <c r="BR264" s="1166" t="s">
        <v>35</v>
      </c>
      <c r="BS264" s="1124" t="s">
        <v>35</v>
      </c>
      <c r="BT264" s="1124" t="s">
        <v>35</v>
      </c>
      <c r="BU264" s="1124" t="s">
        <v>35</v>
      </c>
      <c r="BV264" s="1124" t="s">
        <v>35</v>
      </c>
      <c r="BW264" s="1124" t="s">
        <v>35</v>
      </c>
      <c r="BX264" s="1124" t="s">
        <v>35</v>
      </c>
      <c r="BY264" s="1185" t="s">
        <v>35</v>
      </c>
      <c r="BZ264" s="1185" t="s">
        <v>35</v>
      </c>
      <c r="CA264" s="1185" t="s">
        <v>35</v>
      </c>
      <c r="CB264" s="1185" t="s">
        <v>35</v>
      </c>
      <c r="CC264" s="1185" t="s">
        <v>35</v>
      </c>
      <c r="CD264" s="1185" t="s">
        <v>35</v>
      </c>
      <c r="CE264" s="1864"/>
      <c r="CF264" s="1864"/>
      <c r="CG264" s="1864"/>
      <c r="CH264" s="1864"/>
      <c r="CI264" s="1864"/>
      <c r="CJ264" s="1864"/>
      <c r="CK264" s="1864"/>
      <c r="CL264" s="1864"/>
      <c r="CM264" s="1864"/>
      <c r="CN264" s="1864"/>
      <c r="CO264" s="1864"/>
      <c r="CP264" s="1864"/>
      <c r="CQ264" s="1864"/>
      <c r="CR264" s="1864"/>
      <c r="CS264" s="1864"/>
      <c r="CT264" s="1864"/>
      <c r="CU264" s="1864"/>
      <c r="CV264" s="1864"/>
      <c r="CW264" s="1864"/>
      <c r="CX264" s="1864"/>
      <c r="CY264" s="1864"/>
      <c r="CZ264" s="1864"/>
    </row>
    <row r="265" s="135" customFormat="true" ht="15" customHeight="true" x14ac:dyDescent="0.2">
      <c r="AE265" s="635"/>
      <c r="AF265" s="635"/>
      <c r="AG265" s="635"/>
      <c r="AH265" s="635"/>
      <c r="AI265" s="635"/>
      <c r="AJ265" s="635"/>
      <c r="AK265" s="635"/>
      <c r="AL265" s="635"/>
      <c r="AM265" s="635"/>
      <c r="AN265" s="635"/>
      <c r="AO265" s="635"/>
      <c r="AP265" s="635"/>
      <c r="AQ265" s="635"/>
      <c r="AR265" s="635"/>
      <c r="AS265" s="635"/>
      <c r="AT265" s="635"/>
      <c r="AU265" s="635"/>
      <c r="AV265" s="635"/>
      <c r="AW265" s="635"/>
      <c r="AX265" s="635"/>
      <c r="AY265" s="635"/>
      <c r="AZ265" s="635"/>
      <c r="BA265" s="2228"/>
      <c r="BB265" s="295" t="s">
        <v>89</v>
      </c>
      <c r="BC265" s="1104" t="s">
        <v>35</v>
      </c>
      <c r="BD265" s="1124" t="s">
        <v>35</v>
      </c>
      <c r="BE265" s="1124" t="s">
        <v>35</v>
      </c>
      <c r="BF265" s="1124" t="s">
        <v>35</v>
      </c>
      <c r="BG265" s="1145" t="s">
        <v>35</v>
      </c>
      <c r="BH265" s="1166" t="s">
        <v>35</v>
      </c>
      <c r="BI265" s="1124" t="s">
        <v>35</v>
      </c>
      <c r="BJ265" s="1124" t="s">
        <v>35</v>
      </c>
      <c r="BK265" s="1124" t="s">
        <v>35</v>
      </c>
      <c r="BL265" s="1145" t="s">
        <v>35</v>
      </c>
      <c r="BM265" s="1166" t="s">
        <v>35</v>
      </c>
      <c r="BN265" s="1124" t="s">
        <v>35</v>
      </c>
      <c r="BO265" s="1124" t="s">
        <v>35</v>
      </c>
      <c r="BP265" s="1124" t="s">
        <v>35</v>
      </c>
      <c r="BQ265" s="1145" t="s">
        <v>35</v>
      </c>
      <c r="BR265" s="1166" t="s">
        <v>35</v>
      </c>
      <c r="BS265" s="1124" t="s">
        <v>35</v>
      </c>
      <c r="BT265" s="1124" t="s">
        <v>35</v>
      </c>
      <c r="BU265" s="1124" t="s">
        <v>35</v>
      </c>
      <c r="BV265" s="1124" t="s">
        <v>35</v>
      </c>
      <c r="BW265" s="1124" t="s">
        <v>35</v>
      </c>
      <c r="BX265" s="1124" t="s">
        <v>35</v>
      </c>
      <c r="BY265" s="1185" t="s">
        <v>35</v>
      </c>
      <c r="BZ265" s="1185" t="s">
        <v>35</v>
      </c>
      <c r="CA265" s="1185" t="s">
        <v>35</v>
      </c>
      <c r="CB265" s="1185" t="s">
        <v>35</v>
      </c>
      <c r="CC265" s="1185" t="s">
        <v>35</v>
      </c>
      <c r="CD265" s="1185" t="s">
        <v>35</v>
      </c>
      <c r="CE265" s="1864"/>
      <c r="CF265" s="1864"/>
      <c r="CG265" s="1864"/>
      <c r="CH265" s="1864"/>
      <c r="CI265" s="1864"/>
      <c r="CJ265" s="1864"/>
      <c r="CK265" s="1864"/>
      <c r="CL265" s="1864"/>
      <c r="CM265" s="1864"/>
      <c r="CN265" s="1864"/>
      <c r="CO265" s="1864"/>
      <c r="CP265" s="1864"/>
      <c r="CQ265" s="1864"/>
      <c r="CR265" s="1864"/>
      <c r="CS265" s="1864"/>
      <c r="CT265" s="1864"/>
      <c r="CU265" s="1864"/>
      <c r="CV265" s="1864"/>
      <c r="CW265" s="1864"/>
      <c r="CX265" s="1864"/>
      <c r="CY265" s="1864"/>
      <c r="CZ265" s="1864"/>
    </row>
    <row r="266" s="135" customFormat="true" ht="15" customHeight="true" x14ac:dyDescent="0.2">
      <c r="AE266" s="635"/>
      <c r="AF266" s="635"/>
      <c r="AG266" s="635"/>
      <c r="AH266" s="635"/>
      <c r="AI266" s="635"/>
      <c r="AJ266" s="635"/>
      <c r="AK266" s="635"/>
      <c r="AL266" s="635"/>
      <c r="AM266" s="635"/>
      <c r="AN266" s="635"/>
      <c r="AO266" s="635"/>
      <c r="AP266" s="635"/>
      <c r="AQ266" s="635"/>
      <c r="AR266" s="635"/>
      <c r="AS266" s="635"/>
      <c r="AT266" s="635"/>
      <c r="AU266" s="635"/>
      <c r="AV266" s="635"/>
      <c r="AW266" s="635"/>
      <c r="AX266" s="635"/>
      <c r="AY266" s="635"/>
      <c r="AZ266" s="635"/>
      <c r="BA266" s="2228"/>
      <c r="BB266" s="295" t="s">
        <v>90</v>
      </c>
      <c r="BC266" s="1104" t="s">
        <v>35</v>
      </c>
      <c r="BD266" s="1124" t="s">
        <v>35</v>
      </c>
      <c r="BE266" s="1124" t="s">
        <v>35</v>
      </c>
      <c r="BF266" s="1124" t="s">
        <v>35</v>
      </c>
      <c r="BG266" s="1145" t="s">
        <v>35</v>
      </c>
      <c r="BH266" s="1166" t="s">
        <v>35</v>
      </c>
      <c r="BI266" s="1124" t="s">
        <v>35</v>
      </c>
      <c r="BJ266" s="1124" t="s">
        <v>35</v>
      </c>
      <c r="BK266" s="1124" t="s">
        <v>35</v>
      </c>
      <c r="BL266" s="1145" t="s">
        <v>35</v>
      </c>
      <c r="BM266" s="1166" t="s">
        <v>35</v>
      </c>
      <c r="BN266" s="1124" t="s">
        <v>35</v>
      </c>
      <c r="BO266" s="1124" t="s">
        <v>35</v>
      </c>
      <c r="BP266" s="1124" t="s">
        <v>35</v>
      </c>
      <c r="BQ266" s="1145" t="s">
        <v>35</v>
      </c>
      <c r="BR266" s="1166" t="s">
        <v>35</v>
      </c>
      <c r="BS266" s="1124" t="s">
        <v>35</v>
      </c>
      <c r="BT266" s="1124" t="s">
        <v>35</v>
      </c>
      <c r="BU266" s="1124" t="s">
        <v>35</v>
      </c>
      <c r="BV266" s="1124" t="s">
        <v>35</v>
      </c>
      <c r="BW266" s="1124" t="s">
        <v>35</v>
      </c>
      <c r="BX266" s="1124" t="s">
        <v>35</v>
      </c>
      <c r="BY266" s="1185" t="s">
        <v>35</v>
      </c>
      <c r="BZ266" s="1185" t="s">
        <v>35</v>
      </c>
      <c r="CA266" s="1185" t="s">
        <v>35</v>
      </c>
      <c r="CB266" s="1185" t="s">
        <v>35</v>
      </c>
      <c r="CC266" s="1185" t="s">
        <v>35</v>
      </c>
      <c r="CD266" s="1185" t="s">
        <v>35</v>
      </c>
      <c r="CE266" s="1864"/>
      <c r="CF266" s="1864"/>
      <c r="CG266" s="1864"/>
      <c r="CH266" s="1864"/>
      <c r="CI266" s="1864"/>
      <c r="CJ266" s="1864"/>
      <c r="CK266" s="1864"/>
      <c r="CL266" s="1864"/>
      <c r="CM266" s="1864"/>
      <c r="CN266" s="1864"/>
      <c r="CO266" s="1864"/>
      <c r="CP266" s="1864"/>
      <c r="CQ266" s="1864"/>
      <c r="CR266" s="1864"/>
      <c r="CS266" s="1864"/>
      <c r="CT266" s="1864"/>
      <c r="CU266" s="1864"/>
      <c r="CV266" s="1864"/>
      <c r="CW266" s="1864"/>
      <c r="CX266" s="1864"/>
      <c r="CY266" s="1864"/>
      <c r="CZ266" s="1864"/>
    </row>
    <row r="267" s="135" customFormat="true" ht="15" customHeight="true" x14ac:dyDescent="0.2">
      <c r="AE267" s="635"/>
      <c r="AF267" s="635"/>
      <c r="AG267" s="635"/>
      <c r="AH267" s="635"/>
      <c r="AI267" s="635"/>
      <c r="AJ267" s="635"/>
      <c r="AK267" s="635"/>
      <c r="AL267" s="635"/>
      <c r="AM267" s="635"/>
      <c r="AN267" s="635"/>
      <c r="AO267" s="635"/>
      <c r="AP267" s="635"/>
      <c r="AQ267" s="635"/>
      <c r="AR267" s="635"/>
      <c r="AS267" s="635"/>
      <c r="AT267" s="635"/>
      <c r="AU267" s="635"/>
      <c r="AV267" s="635"/>
      <c r="AW267" s="635"/>
      <c r="AX267" s="635"/>
      <c r="AY267" s="635"/>
      <c r="AZ267" s="635"/>
      <c r="BA267" s="2228"/>
      <c r="BB267" s="295" t="s">
        <v>112</v>
      </c>
      <c r="BC267" s="1104" t="s">
        <v>35</v>
      </c>
      <c r="BD267" s="1124" t="s">
        <v>35</v>
      </c>
      <c r="BE267" s="1124" t="s">
        <v>35</v>
      </c>
      <c r="BF267" s="1124" t="s">
        <v>35</v>
      </c>
      <c r="BG267" s="1145" t="s">
        <v>35</v>
      </c>
      <c r="BH267" s="1166" t="s">
        <v>35</v>
      </c>
      <c r="BI267" s="1124" t="s">
        <v>35</v>
      </c>
      <c r="BJ267" s="1124" t="s">
        <v>35</v>
      </c>
      <c r="BK267" s="1124" t="s">
        <v>35</v>
      </c>
      <c r="BL267" s="1145" t="s">
        <v>35</v>
      </c>
      <c r="BM267" s="1166" t="s">
        <v>35</v>
      </c>
      <c r="BN267" s="1124" t="s">
        <v>35</v>
      </c>
      <c r="BO267" s="1124" t="s">
        <v>35</v>
      </c>
      <c r="BP267" s="1124" t="s">
        <v>35</v>
      </c>
      <c r="BQ267" s="1145" t="s">
        <v>35</v>
      </c>
      <c r="BR267" s="1166" t="s">
        <v>35</v>
      </c>
      <c r="BS267" s="1124" t="s">
        <v>35</v>
      </c>
      <c r="BT267" s="1124" t="s">
        <v>35</v>
      </c>
      <c r="BU267" s="1124" t="s">
        <v>35</v>
      </c>
      <c r="BV267" s="1124" t="s">
        <v>35</v>
      </c>
      <c r="BW267" s="1124" t="s">
        <v>35</v>
      </c>
      <c r="BX267" s="1124" t="s">
        <v>35</v>
      </c>
      <c r="BY267" s="1185" t="s">
        <v>35</v>
      </c>
      <c r="BZ267" s="1185" t="s">
        <v>35</v>
      </c>
      <c r="CA267" s="1185" t="s">
        <v>35</v>
      </c>
      <c r="CB267" s="1185" t="s">
        <v>35</v>
      </c>
      <c r="CC267" s="1185" t="s">
        <v>35</v>
      </c>
      <c r="CD267" s="1185" t="s">
        <v>35</v>
      </c>
      <c r="CE267" s="1864"/>
      <c r="CF267" s="1864"/>
      <c r="CG267" s="1864"/>
      <c r="CH267" s="1864"/>
      <c r="CI267" s="1864"/>
      <c r="CJ267" s="1864"/>
      <c r="CK267" s="1864"/>
      <c r="CL267" s="1864"/>
      <c r="CM267" s="1864"/>
      <c r="CN267" s="1864"/>
      <c r="CO267" s="1864"/>
      <c r="CP267" s="1864"/>
      <c r="CQ267" s="1864"/>
      <c r="CR267" s="1864"/>
      <c r="CS267" s="1864"/>
      <c r="CT267" s="1864"/>
      <c r="CU267" s="1864"/>
      <c r="CV267" s="1864"/>
      <c r="CW267" s="1864"/>
      <c r="CX267" s="1864"/>
      <c r="CY267" s="1864"/>
      <c r="CZ267" s="1864"/>
    </row>
    <row r="268" s="135" customFormat="true" ht="15" customHeight="true" x14ac:dyDescent="0.2">
      <c r="AE268" s="635"/>
      <c r="AF268" s="635"/>
      <c r="AG268" s="635"/>
      <c r="AH268" s="635"/>
      <c r="AI268" s="635"/>
      <c r="AJ268" s="635"/>
      <c r="AK268" s="635"/>
      <c r="AL268" s="635"/>
      <c r="AM268" s="635"/>
      <c r="AN268" s="635"/>
      <c r="AO268" s="635"/>
      <c r="AP268" s="635"/>
      <c r="AQ268" s="635"/>
      <c r="AR268" s="635"/>
      <c r="AS268" s="635"/>
      <c r="AT268" s="635"/>
      <c r="AU268" s="635"/>
      <c r="AV268" s="635"/>
      <c r="AW268" s="635"/>
      <c r="AX268" s="635"/>
      <c r="AY268" s="635"/>
      <c r="AZ268" s="635"/>
      <c r="BA268" s="2228" t="s">
        <v>115</v>
      </c>
      <c r="BB268" s="295" t="s">
        <v>88</v>
      </c>
      <c r="BC268" s="1104" t="s">
        <v>35</v>
      </c>
      <c r="BD268" s="1124" t="s">
        <v>35</v>
      </c>
      <c r="BE268" s="1124" t="s">
        <v>35</v>
      </c>
      <c r="BF268" s="1124" t="s">
        <v>35</v>
      </c>
      <c r="BG268" s="1145" t="s">
        <v>35</v>
      </c>
      <c r="BH268" s="1166" t="s">
        <v>35</v>
      </c>
      <c r="BI268" s="1124" t="s">
        <v>35</v>
      </c>
      <c r="BJ268" s="1124" t="s">
        <v>35</v>
      </c>
      <c r="BK268" s="1124" t="s">
        <v>35</v>
      </c>
      <c r="BL268" s="1145" t="s">
        <v>35</v>
      </c>
      <c r="BM268" s="1166" t="s">
        <v>35</v>
      </c>
      <c r="BN268" s="1124" t="s">
        <v>35</v>
      </c>
      <c r="BO268" s="1124" t="s">
        <v>35</v>
      </c>
      <c r="BP268" s="1124" t="s">
        <v>35</v>
      </c>
      <c r="BQ268" s="1145" t="s">
        <v>35</v>
      </c>
      <c r="BR268" s="1166" t="s">
        <v>35</v>
      </c>
      <c r="BS268" s="1124" t="s">
        <v>35</v>
      </c>
      <c r="BT268" s="1124" t="s">
        <v>35</v>
      </c>
      <c r="BU268" s="1124" t="s">
        <v>35</v>
      </c>
      <c r="BV268" s="1124" t="s">
        <v>35</v>
      </c>
      <c r="BW268" s="1124" t="s">
        <v>35</v>
      </c>
      <c r="BX268" s="1124" t="s">
        <v>35</v>
      </c>
      <c r="BY268" s="1185" t="s">
        <v>35</v>
      </c>
      <c r="BZ268" s="1185" t="s">
        <v>35</v>
      </c>
      <c r="CA268" s="1185" t="s">
        <v>35</v>
      </c>
      <c r="CB268" s="1185" t="s">
        <v>35</v>
      </c>
      <c r="CC268" s="1185" t="s">
        <v>35</v>
      </c>
      <c r="CD268" s="1185" t="s">
        <v>35</v>
      </c>
      <c r="CE268" s="1864"/>
      <c r="CF268" s="1864"/>
      <c r="CG268" s="1864"/>
      <c r="CH268" s="1864"/>
      <c r="CI268" s="1864"/>
      <c r="CJ268" s="1864"/>
      <c r="CK268" s="1864"/>
      <c r="CL268" s="1864"/>
      <c r="CM268" s="1864"/>
      <c r="CN268" s="1864"/>
      <c r="CO268" s="1864"/>
      <c r="CP268" s="1864"/>
      <c r="CQ268" s="1864"/>
      <c r="CR268" s="1864"/>
      <c r="CS268" s="1864"/>
      <c r="CT268" s="1864"/>
      <c r="CU268" s="1864"/>
      <c r="CV268" s="1864"/>
      <c r="CW268" s="1864"/>
      <c r="CX268" s="1864"/>
      <c r="CY268" s="1864"/>
      <c r="CZ268" s="1864"/>
    </row>
    <row r="269" s="135" customFormat="true" ht="15" customHeight="true" x14ac:dyDescent="0.2">
      <c r="AE269" s="635"/>
      <c r="AF269" s="635"/>
      <c r="AG269" s="635"/>
      <c r="AH269" s="635"/>
      <c r="AI269" s="635"/>
      <c r="AJ269" s="635"/>
      <c r="AK269" s="635"/>
      <c r="AL269" s="635"/>
      <c r="AM269" s="635"/>
      <c r="AN269" s="635"/>
      <c r="AO269" s="635"/>
      <c r="AP269" s="635"/>
      <c r="AQ269" s="635"/>
      <c r="AR269" s="635"/>
      <c r="AS269" s="635"/>
      <c r="AT269" s="635"/>
      <c r="AU269" s="635"/>
      <c r="AV269" s="635"/>
      <c r="AW269" s="635"/>
      <c r="AX269" s="635"/>
      <c r="AY269" s="635"/>
      <c r="AZ269" s="635"/>
      <c r="BA269" s="2228"/>
      <c r="BB269" s="295" t="s">
        <v>89</v>
      </c>
      <c r="BC269" s="1104" t="s">
        <v>35</v>
      </c>
      <c r="BD269" s="1124" t="s">
        <v>35</v>
      </c>
      <c r="BE269" s="1124" t="s">
        <v>35</v>
      </c>
      <c r="BF269" s="1124" t="s">
        <v>35</v>
      </c>
      <c r="BG269" s="1145" t="s">
        <v>35</v>
      </c>
      <c r="BH269" s="1166" t="s">
        <v>35</v>
      </c>
      <c r="BI269" s="1124" t="s">
        <v>35</v>
      </c>
      <c r="BJ269" s="1124" t="s">
        <v>35</v>
      </c>
      <c r="BK269" s="1124" t="s">
        <v>35</v>
      </c>
      <c r="BL269" s="1145" t="s">
        <v>35</v>
      </c>
      <c r="BM269" s="1166" t="s">
        <v>35</v>
      </c>
      <c r="BN269" s="1124" t="s">
        <v>35</v>
      </c>
      <c r="BO269" s="1124" t="s">
        <v>35</v>
      </c>
      <c r="BP269" s="1124" t="s">
        <v>35</v>
      </c>
      <c r="BQ269" s="1145" t="s">
        <v>35</v>
      </c>
      <c r="BR269" s="1166" t="s">
        <v>35</v>
      </c>
      <c r="BS269" s="1124" t="s">
        <v>35</v>
      </c>
      <c r="BT269" s="1124" t="s">
        <v>35</v>
      </c>
      <c r="BU269" s="1124" t="s">
        <v>35</v>
      </c>
      <c r="BV269" s="1124" t="s">
        <v>35</v>
      </c>
      <c r="BW269" s="1124" t="s">
        <v>35</v>
      </c>
      <c r="BX269" s="1124" t="s">
        <v>35</v>
      </c>
      <c r="BY269" s="1185" t="s">
        <v>35</v>
      </c>
      <c r="BZ269" s="1185" t="s">
        <v>35</v>
      </c>
      <c r="CA269" s="1185" t="s">
        <v>35</v>
      </c>
      <c r="CB269" s="1185" t="s">
        <v>35</v>
      </c>
      <c r="CC269" s="1185" t="s">
        <v>35</v>
      </c>
      <c r="CD269" s="1185" t="s">
        <v>35</v>
      </c>
      <c r="CE269" s="1864"/>
      <c r="CF269" s="1864"/>
      <c r="CG269" s="1864"/>
      <c r="CH269" s="1864"/>
      <c r="CI269" s="1864"/>
      <c r="CJ269" s="1864"/>
      <c r="CK269" s="1864"/>
      <c r="CL269" s="1864"/>
      <c r="CM269" s="1864"/>
      <c r="CN269" s="1864"/>
      <c r="CO269" s="1864"/>
      <c r="CP269" s="1864"/>
      <c r="CQ269" s="1864"/>
      <c r="CR269" s="1864"/>
      <c r="CS269" s="1864"/>
      <c r="CT269" s="1864"/>
      <c r="CU269" s="1864"/>
      <c r="CV269" s="1864"/>
      <c r="CW269" s="1864"/>
      <c r="CX269" s="1864"/>
      <c r="CY269" s="1864"/>
      <c r="CZ269" s="1864"/>
    </row>
    <row r="270" s="135" customFormat="true" ht="15" customHeight="true" x14ac:dyDescent="0.2">
      <c r="AE270" s="635"/>
      <c r="AF270" s="635"/>
      <c r="AG270" s="635"/>
      <c r="AH270" s="635"/>
      <c r="AI270" s="635"/>
      <c r="AJ270" s="635"/>
      <c r="AK270" s="635"/>
      <c r="AL270" s="635"/>
      <c r="AM270" s="635"/>
      <c r="AN270" s="635"/>
      <c r="AO270" s="635"/>
      <c r="AP270" s="635"/>
      <c r="AQ270" s="635"/>
      <c r="AR270" s="635"/>
      <c r="AS270" s="635"/>
      <c r="AT270" s="635"/>
      <c r="AU270" s="635"/>
      <c r="AV270" s="635"/>
      <c r="AW270" s="635"/>
      <c r="AX270" s="635"/>
      <c r="AY270" s="635"/>
      <c r="AZ270" s="635"/>
      <c r="BA270" s="2228"/>
      <c r="BB270" s="295" t="s">
        <v>90</v>
      </c>
      <c r="BC270" s="1104" t="s">
        <v>35</v>
      </c>
      <c r="BD270" s="1124" t="s">
        <v>35</v>
      </c>
      <c r="BE270" s="1124" t="s">
        <v>35</v>
      </c>
      <c r="BF270" s="1124" t="s">
        <v>35</v>
      </c>
      <c r="BG270" s="1145" t="s">
        <v>35</v>
      </c>
      <c r="BH270" s="1166" t="s">
        <v>35</v>
      </c>
      <c r="BI270" s="1124" t="s">
        <v>35</v>
      </c>
      <c r="BJ270" s="1124" t="s">
        <v>35</v>
      </c>
      <c r="BK270" s="1124" t="s">
        <v>35</v>
      </c>
      <c r="BL270" s="1145" t="s">
        <v>35</v>
      </c>
      <c r="BM270" s="1166" t="s">
        <v>35</v>
      </c>
      <c r="BN270" s="1124" t="s">
        <v>35</v>
      </c>
      <c r="BO270" s="1124" t="s">
        <v>35</v>
      </c>
      <c r="BP270" s="1124" t="s">
        <v>35</v>
      </c>
      <c r="BQ270" s="1145" t="s">
        <v>35</v>
      </c>
      <c r="BR270" s="1166" t="s">
        <v>35</v>
      </c>
      <c r="BS270" s="1124" t="s">
        <v>35</v>
      </c>
      <c r="BT270" s="1124" t="s">
        <v>35</v>
      </c>
      <c r="BU270" s="1124" t="s">
        <v>35</v>
      </c>
      <c r="BV270" s="1124" t="s">
        <v>35</v>
      </c>
      <c r="BW270" s="1124" t="s">
        <v>35</v>
      </c>
      <c r="BX270" s="1124" t="s">
        <v>35</v>
      </c>
      <c r="BY270" s="1185" t="s">
        <v>35</v>
      </c>
      <c r="BZ270" s="1185" t="s">
        <v>35</v>
      </c>
      <c r="CA270" s="1185" t="s">
        <v>35</v>
      </c>
      <c r="CB270" s="1185" t="s">
        <v>35</v>
      </c>
      <c r="CC270" s="1185" t="s">
        <v>35</v>
      </c>
      <c r="CD270" s="1185" t="s">
        <v>35</v>
      </c>
      <c r="CE270" s="1864"/>
      <c r="CF270" s="1864"/>
      <c r="CG270" s="1864"/>
      <c r="CH270" s="1864"/>
      <c r="CI270" s="1864"/>
      <c r="CJ270" s="1864"/>
      <c r="CK270" s="1864"/>
      <c r="CL270" s="1864"/>
      <c r="CM270" s="1864"/>
      <c r="CN270" s="1864"/>
      <c r="CO270" s="1864"/>
      <c r="CP270" s="1864"/>
      <c r="CQ270" s="1864"/>
      <c r="CR270" s="1864"/>
      <c r="CS270" s="1864"/>
      <c r="CT270" s="1864"/>
      <c r="CU270" s="1864"/>
      <c r="CV270" s="1864"/>
      <c r="CW270" s="1864"/>
      <c r="CX270" s="1864"/>
      <c r="CY270" s="1864"/>
      <c r="CZ270" s="1864"/>
    </row>
    <row r="271" s="135" customFormat="true" ht="15" customHeight="true" x14ac:dyDescent="0.2">
      <c r="AE271" s="635"/>
      <c r="AF271" s="635"/>
      <c r="AG271" s="635"/>
      <c r="AH271" s="635"/>
      <c r="AI271" s="635"/>
      <c r="AJ271" s="635"/>
      <c r="AK271" s="635"/>
      <c r="AL271" s="635"/>
      <c r="AM271" s="635"/>
      <c r="AN271" s="635"/>
      <c r="AO271" s="635"/>
      <c r="AP271" s="635"/>
      <c r="AQ271" s="635"/>
      <c r="AR271" s="635"/>
      <c r="AS271" s="635"/>
      <c r="AT271" s="635"/>
      <c r="AU271" s="635"/>
      <c r="AV271" s="635"/>
      <c r="AW271" s="635"/>
      <c r="AX271" s="635"/>
      <c r="AY271" s="635"/>
      <c r="AZ271" s="635"/>
      <c r="BA271" s="2228" t="s">
        <v>75</v>
      </c>
      <c r="BB271" s="295" t="s">
        <v>49</v>
      </c>
      <c r="BC271" s="1104" t="s">
        <v>35</v>
      </c>
      <c r="BD271" s="1125" t="s">
        <v>35</v>
      </c>
      <c r="BE271" s="1125" t="s">
        <v>35</v>
      </c>
      <c r="BF271" s="1125" t="s">
        <v>35</v>
      </c>
      <c r="BG271" s="1146" t="s">
        <v>35</v>
      </c>
      <c r="BH271" s="1104" t="s">
        <v>35</v>
      </c>
      <c r="BI271" s="1125" t="s">
        <v>35</v>
      </c>
      <c r="BJ271" s="1125" t="s">
        <v>35</v>
      </c>
      <c r="BK271" s="1125" t="s">
        <v>35</v>
      </c>
      <c r="BL271" s="1146" t="s">
        <v>35</v>
      </c>
      <c r="BM271" s="1104" t="s">
        <v>35</v>
      </c>
      <c r="BN271" s="1125" t="s">
        <v>35</v>
      </c>
      <c r="BO271" s="1125" t="s">
        <v>35</v>
      </c>
      <c r="BP271" s="1125" t="s">
        <v>35</v>
      </c>
      <c r="BQ271" s="1146" t="s">
        <v>35</v>
      </c>
      <c r="BR271" s="1104" t="s">
        <v>35</v>
      </c>
      <c r="BS271" s="1125" t="s">
        <v>35</v>
      </c>
      <c r="BT271" s="1125" t="s">
        <v>35</v>
      </c>
      <c r="BU271" s="1125" t="s">
        <v>35</v>
      </c>
      <c r="BV271" s="1125" t="s">
        <v>35</v>
      </c>
      <c r="BW271" s="1125" t="s">
        <v>35</v>
      </c>
      <c r="BX271" s="1125" t="s">
        <v>35</v>
      </c>
      <c r="BY271" s="1186" t="s">
        <v>35</v>
      </c>
      <c r="BZ271" s="1186" t="s">
        <v>35</v>
      </c>
      <c r="CA271" s="1186" t="s">
        <v>35</v>
      </c>
      <c r="CB271" s="1186" t="s">
        <v>35</v>
      </c>
      <c r="CC271" s="1186" t="s">
        <v>35</v>
      </c>
      <c r="CD271" s="1186" t="s">
        <v>35</v>
      </c>
      <c r="CE271" s="1865"/>
      <c r="CF271" s="1865"/>
      <c r="CG271" s="1865"/>
      <c r="CH271" s="1865"/>
      <c r="CI271" s="1865"/>
      <c r="CJ271" s="1865"/>
      <c r="CK271" s="1865"/>
      <c r="CL271" s="1865"/>
      <c r="CM271" s="1865"/>
      <c r="CN271" s="1865"/>
      <c r="CO271" s="1865"/>
      <c r="CP271" s="1865"/>
      <c r="CQ271" s="1865"/>
      <c r="CR271" s="1865"/>
      <c r="CS271" s="1865"/>
      <c r="CT271" s="1865"/>
      <c r="CU271" s="1865"/>
      <c r="CV271" s="1865"/>
      <c r="CW271" s="1865"/>
      <c r="CX271" s="1865"/>
      <c r="CY271" s="1865"/>
      <c r="CZ271" s="1865"/>
    </row>
    <row r="272" s="135" customFormat="true" ht="15" customHeight="true" x14ac:dyDescent="0.2">
      <c r="AE272" s="635"/>
      <c r="AF272" s="635"/>
      <c r="AG272" s="635"/>
      <c r="AH272" s="635"/>
      <c r="AI272" s="635"/>
      <c r="AJ272" s="635"/>
      <c r="AK272" s="635"/>
      <c r="AL272" s="635"/>
      <c r="AM272" s="635"/>
      <c r="AN272" s="635"/>
      <c r="AO272" s="635"/>
      <c r="AP272" s="635"/>
      <c r="AQ272" s="635"/>
      <c r="AR272" s="635"/>
      <c r="AS272" s="635"/>
      <c r="AT272" s="635"/>
      <c r="AU272" s="635"/>
      <c r="AV272" s="635"/>
      <c r="AW272" s="635"/>
      <c r="AX272" s="635"/>
      <c r="AY272" s="635"/>
      <c r="AZ272" s="635"/>
      <c r="BA272" s="2228"/>
      <c r="BB272" s="295" t="s">
        <v>48</v>
      </c>
      <c r="BC272" s="1104" t="s">
        <v>35</v>
      </c>
      <c r="BD272" s="1125" t="s">
        <v>35</v>
      </c>
      <c r="BE272" s="1125" t="s">
        <v>35</v>
      </c>
      <c r="BF272" s="1125" t="s">
        <v>35</v>
      </c>
      <c r="BG272" s="1146" t="s">
        <v>35</v>
      </c>
      <c r="BH272" s="1104" t="s">
        <v>35</v>
      </c>
      <c r="BI272" s="1125" t="s">
        <v>35</v>
      </c>
      <c r="BJ272" s="1125" t="s">
        <v>35</v>
      </c>
      <c r="BK272" s="1125" t="s">
        <v>35</v>
      </c>
      <c r="BL272" s="1146" t="s">
        <v>35</v>
      </c>
      <c r="BM272" s="1104" t="s">
        <v>35</v>
      </c>
      <c r="BN272" s="1125" t="s">
        <v>35</v>
      </c>
      <c r="BO272" s="1125" t="s">
        <v>35</v>
      </c>
      <c r="BP272" s="1125" t="s">
        <v>35</v>
      </c>
      <c r="BQ272" s="1146" t="s">
        <v>35</v>
      </c>
      <c r="BR272" s="1104" t="s">
        <v>35</v>
      </c>
      <c r="BS272" s="1125" t="s">
        <v>35</v>
      </c>
      <c r="BT272" s="1125" t="s">
        <v>35</v>
      </c>
      <c r="BU272" s="1125" t="s">
        <v>35</v>
      </c>
      <c r="BV272" s="1125" t="s">
        <v>35</v>
      </c>
      <c r="BW272" s="1125" t="s">
        <v>35</v>
      </c>
      <c r="BX272" s="1125" t="s">
        <v>35</v>
      </c>
      <c r="BY272" s="1186" t="s">
        <v>35</v>
      </c>
      <c r="BZ272" s="1186" t="s">
        <v>35</v>
      </c>
      <c r="CA272" s="1186" t="s">
        <v>35</v>
      </c>
      <c r="CB272" s="1186" t="s">
        <v>35</v>
      </c>
      <c r="CC272" s="1186" t="s">
        <v>35</v>
      </c>
      <c r="CD272" s="1186" t="s">
        <v>35</v>
      </c>
      <c r="CE272" s="1865"/>
      <c r="CF272" s="1865"/>
      <c r="CG272" s="1865"/>
      <c r="CH272" s="1865"/>
      <c r="CI272" s="1865"/>
      <c r="CJ272" s="1865"/>
      <c r="CK272" s="1865"/>
      <c r="CL272" s="1865"/>
      <c r="CM272" s="1865"/>
      <c r="CN272" s="1865"/>
      <c r="CO272" s="1865"/>
      <c r="CP272" s="1865"/>
      <c r="CQ272" s="1865"/>
      <c r="CR272" s="1865"/>
      <c r="CS272" s="1865"/>
      <c r="CT272" s="1865"/>
      <c r="CU272" s="1865"/>
      <c r="CV272" s="1865"/>
      <c r="CW272" s="1865"/>
      <c r="CX272" s="1865"/>
      <c r="CY272" s="1865"/>
      <c r="CZ272" s="1865"/>
    </row>
    <row r="273" s="135" customFormat="true" ht="15" customHeight="true" x14ac:dyDescent="0.2">
      <c r="AE273" s="635"/>
      <c r="AF273" s="635"/>
      <c r="AG273" s="635"/>
      <c r="AH273" s="635"/>
      <c r="AI273" s="635"/>
      <c r="AJ273" s="635"/>
      <c r="AK273" s="635"/>
      <c r="AL273" s="635"/>
      <c r="AM273" s="635"/>
      <c r="AN273" s="635"/>
      <c r="AO273" s="635"/>
      <c r="AP273" s="635"/>
      <c r="AQ273" s="635"/>
      <c r="AR273" s="635"/>
      <c r="AS273" s="635"/>
      <c r="AT273" s="635"/>
      <c r="AU273" s="635"/>
      <c r="AV273" s="635"/>
      <c r="AW273" s="635"/>
      <c r="AX273" s="635"/>
      <c r="AY273" s="635"/>
      <c r="AZ273" s="635"/>
      <c r="BA273" s="2228"/>
      <c r="BB273" s="295" t="s">
        <v>112</v>
      </c>
      <c r="BC273" s="1104" t="s">
        <v>35</v>
      </c>
      <c r="BD273" s="1125" t="s">
        <v>35</v>
      </c>
      <c r="BE273" s="1125" t="s">
        <v>35</v>
      </c>
      <c r="BF273" s="1125" t="s">
        <v>35</v>
      </c>
      <c r="BG273" s="1146" t="s">
        <v>35</v>
      </c>
      <c r="BH273" s="1104" t="s">
        <v>35</v>
      </c>
      <c r="BI273" s="1125" t="s">
        <v>35</v>
      </c>
      <c r="BJ273" s="1125" t="s">
        <v>35</v>
      </c>
      <c r="BK273" s="1125" t="s">
        <v>35</v>
      </c>
      <c r="BL273" s="1146" t="s">
        <v>35</v>
      </c>
      <c r="BM273" s="1104" t="s">
        <v>35</v>
      </c>
      <c r="BN273" s="1125" t="s">
        <v>35</v>
      </c>
      <c r="BO273" s="1125" t="s">
        <v>35</v>
      </c>
      <c r="BP273" s="1125" t="s">
        <v>35</v>
      </c>
      <c r="BQ273" s="1146" t="s">
        <v>35</v>
      </c>
      <c r="BR273" s="1104" t="s">
        <v>35</v>
      </c>
      <c r="BS273" s="1125" t="s">
        <v>35</v>
      </c>
      <c r="BT273" s="1125" t="s">
        <v>35</v>
      </c>
      <c r="BU273" s="1125" t="s">
        <v>35</v>
      </c>
      <c r="BV273" s="1125" t="s">
        <v>35</v>
      </c>
      <c r="BW273" s="1125" t="s">
        <v>35</v>
      </c>
      <c r="BX273" s="1125" t="s">
        <v>35</v>
      </c>
      <c r="BY273" s="1186" t="s">
        <v>35</v>
      </c>
      <c r="BZ273" s="1186" t="s">
        <v>35</v>
      </c>
      <c r="CA273" s="1186" t="s">
        <v>35</v>
      </c>
      <c r="CB273" s="1186" t="s">
        <v>35</v>
      </c>
      <c r="CC273" s="1186" t="s">
        <v>35</v>
      </c>
      <c r="CD273" s="1186" t="s">
        <v>35</v>
      </c>
      <c r="CE273" s="1865"/>
      <c r="CF273" s="1865"/>
      <c r="CG273" s="1865"/>
      <c r="CH273" s="1865"/>
      <c r="CI273" s="1865"/>
      <c r="CJ273" s="1865"/>
      <c r="CK273" s="1865"/>
      <c r="CL273" s="1865"/>
      <c r="CM273" s="1865"/>
      <c r="CN273" s="1865"/>
      <c r="CO273" s="1865"/>
      <c r="CP273" s="1865"/>
      <c r="CQ273" s="1865"/>
      <c r="CR273" s="1865"/>
      <c r="CS273" s="1865"/>
      <c r="CT273" s="1865"/>
      <c r="CU273" s="1865"/>
      <c r="CV273" s="1865"/>
      <c r="CW273" s="1865"/>
      <c r="CX273" s="1865"/>
      <c r="CY273" s="1865"/>
      <c r="CZ273" s="1865"/>
    </row>
    <row r="274" s="135" customFormat="true" ht="15" customHeight="true" x14ac:dyDescent="0.2">
      <c r="AE274" s="635"/>
      <c r="AF274" s="635"/>
      <c r="AG274" s="635"/>
      <c r="AH274" s="635"/>
      <c r="AI274" s="635"/>
      <c r="AJ274" s="635"/>
      <c r="AK274" s="635"/>
      <c r="AL274" s="635"/>
      <c r="AM274" s="635"/>
      <c r="AN274" s="635"/>
      <c r="AO274" s="635"/>
      <c r="AP274" s="635"/>
      <c r="AQ274" s="635"/>
      <c r="AR274" s="635"/>
      <c r="AS274" s="635"/>
      <c r="AT274" s="635"/>
      <c r="AU274" s="635"/>
      <c r="AV274" s="635"/>
      <c r="AW274" s="635"/>
      <c r="AX274" s="635"/>
      <c r="AY274" s="635"/>
      <c r="AZ274" s="635"/>
      <c r="BA274" s="2228" t="s">
        <v>76</v>
      </c>
      <c r="BB274" s="295" t="s">
        <v>49</v>
      </c>
      <c r="BC274" s="1104" t="s">
        <v>35</v>
      </c>
      <c r="BD274" s="1124" t="s">
        <v>35</v>
      </c>
      <c r="BE274" s="1124" t="s">
        <v>35</v>
      </c>
      <c r="BF274" s="1124" t="s">
        <v>35</v>
      </c>
      <c r="BG274" s="1145" t="s">
        <v>35</v>
      </c>
      <c r="BH274" s="1166" t="s">
        <v>35</v>
      </c>
      <c r="BI274" s="1124" t="s">
        <v>35</v>
      </c>
      <c r="BJ274" s="1124" t="s">
        <v>35</v>
      </c>
      <c r="BK274" s="1124" t="s">
        <v>35</v>
      </c>
      <c r="BL274" s="1145" t="s">
        <v>35</v>
      </c>
      <c r="BM274" s="1166" t="s">
        <v>35</v>
      </c>
      <c r="BN274" s="1124" t="s">
        <v>35</v>
      </c>
      <c r="BO274" s="1124" t="s">
        <v>35</v>
      </c>
      <c r="BP274" s="1124" t="s">
        <v>35</v>
      </c>
      <c r="BQ274" s="1145" t="s">
        <v>35</v>
      </c>
      <c r="BR274" s="1166" t="s">
        <v>35</v>
      </c>
      <c r="BS274" s="1124" t="s">
        <v>35</v>
      </c>
      <c r="BT274" s="1124" t="s">
        <v>35</v>
      </c>
      <c r="BU274" s="1124" t="s">
        <v>35</v>
      </c>
      <c r="BV274" s="1124" t="s">
        <v>35</v>
      </c>
      <c r="BW274" s="1124" t="s">
        <v>35</v>
      </c>
      <c r="BX274" s="1124" t="s">
        <v>35</v>
      </c>
      <c r="BY274" s="1185" t="s">
        <v>35</v>
      </c>
      <c r="BZ274" s="1185" t="s">
        <v>35</v>
      </c>
      <c r="CA274" s="1185" t="s">
        <v>35</v>
      </c>
      <c r="CB274" s="1185" t="s">
        <v>35</v>
      </c>
      <c r="CC274" s="1185" t="s">
        <v>35</v>
      </c>
      <c r="CD274" s="1185" t="s">
        <v>35</v>
      </c>
      <c r="CE274" s="1864"/>
      <c r="CF274" s="1864"/>
      <c r="CG274" s="1864"/>
      <c r="CH274" s="1864"/>
      <c r="CI274" s="1864"/>
      <c r="CJ274" s="1864"/>
      <c r="CK274" s="1864"/>
      <c r="CL274" s="1864"/>
      <c r="CM274" s="1864"/>
      <c r="CN274" s="1864"/>
      <c r="CO274" s="1864"/>
      <c r="CP274" s="1864"/>
      <c r="CQ274" s="1864"/>
      <c r="CR274" s="1864"/>
      <c r="CS274" s="1864"/>
      <c r="CT274" s="1864"/>
      <c r="CU274" s="1864"/>
      <c r="CV274" s="1864"/>
      <c r="CW274" s="1864"/>
      <c r="CX274" s="1864"/>
      <c r="CY274" s="1864"/>
      <c r="CZ274" s="1864"/>
    </row>
    <row r="275" s="135" customFormat="true" ht="15" customHeight="true" x14ac:dyDescent="0.2">
      <c r="AE275" s="635"/>
      <c r="AF275" s="635"/>
      <c r="AG275" s="635"/>
      <c r="AH275" s="635"/>
      <c r="AI275" s="635"/>
      <c r="AJ275" s="635"/>
      <c r="AK275" s="635"/>
      <c r="AL275" s="635"/>
      <c r="AM275" s="635"/>
      <c r="AN275" s="635"/>
      <c r="AO275" s="635"/>
      <c r="AP275" s="635"/>
      <c r="AQ275" s="635"/>
      <c r="AR275" s="635"/>
      <c r="AS275" s="635"/>
      <c r="AT275" s="635"/>
      <c r="AU275" s="635"/>
      <c r="AV275" s="635"/>
      <c r="AW275" s="635"/>
      <c r="AX275" s="635"/>
      <c r="AY275" s="635"/>
      <c r="AZ275" s="635"/>
      <c r="BA275" s="2228"/>
      <c r="BB275" s="295" t="s">
        <v>48</v>
      </c>
      <c r="BC275" s="1104" t="s">
        <v>35</v>
      </c>
      <c r="BD275" s="1124" t="s">
        <v>35</v>
      </c>
      <c r="BE275" s="1124" t="s">
        <v>35</v>
      </c>
      <c r="BF275" s="1124" t="s">
        <v>35</v>
      </c>
      <c r="BG275" s="1145" t="s">
        <v>35</v>
      </c>
      <c r="BH275" s="1166" t="s">
        <v>35</v>
      </c>
      <c r="BI275" s="1124" t="s">
        <v>35</v>
      </c>
      <c r="BJ275" s="1124" t="s">
        <v>35</v>
      </c>
      <c r="BK275" s="1124" t="s">
        <v>35</v>
      </c>
      <c r="BL275" s="1145" t="s">
        <v>35</v>
      </c>
      <c r="BM275" s="1166" t="s">
        <v>35</v>
      </c>
      <c r="BN275" s="1124" t="s">
        <v>35</v>
      </c>
      <c r="BO275" s="1124" t="s">
        <v>35</v>
      </c>
      <c r="BP275" s="1124" t="s">
        <v>35</v>
      </c>
      <c r="BQ275" s="1145" t="s">
        <v>35</v>
      </c>
      <c r="BR275" s="1166" t="s">
        <v>35</v>
      </c>
      <c r="BS275" s="1124" t="s">
        <v>35</v>
      </c>
      <c r="BT275" s="1124" t="s">
        <v>35</v>
      </c>
      <c r="BU275" s="1124" t="s">
        <v>35</v>
      </c>
      <c r="BV275" s="1124" t="s">
        <v>35</v>
      </c>
      <c r="BW275" s="1124" t="s">
        <v>35</v>
      </c>
      <c r="BX275" s="1124" t="s">
        <v>35</v>
      </c>
      <c r="BY275" s="1185" t="s">
        <v>35</v>
      </c>
      <c r="BZ275" s="1185" t="s">
        <v>35</v>
      </c>
      <c r="CA275" s="1185" t="s">
        <v>35</v>
      </c>
      <c r="CB275" s="1185" t="s">
        <v>35</v>
      </c>
      <c r="CC275" s="1185" t="s">
        <v>35</v>
      </c>
      <c r="CD275" s="1185" t="s">
        <v>35</v>
      </c>
      <c r="CE275" s="1864"/>
      <c r="CF275" s="1864"/>
      <c r="CG275" s="1864"/>
      <c r="CH275" s="1864"/>
      <c r="CI275" s="1864"/>
      <c r="CJ275" s="1864"/>
      <c r="CK275" s="1864"/>
      <c r="CL275" s="1864"/>
      <c r="CM275" s="1864"/>
      <c r="CN275" s="1864"/>
      <c r="CO275" s="1864"/>
      <c r="CP275" s="1864"/>
      <c r="CQ275" s="1864"/>
      <c r="CR275" s="1864"/>
      <c r="CS275" s="1864"/>
      <c r="CT275" s="1864"/>
      <c r="CU275" s="1864"/>
      <c r="CV275" s="1864"/>
      <c r="CW275" s="1864"/>
      <c r="CX275" s="1864"/>
      <c r="CY275" s="1864"/>
      <c r="CZ275" s="1864"/>
    </row>
    <row r="276" s="135" customFormat="true" ht="15" customHeight="true" x14ac:dyDescent="0.2">
      <c r="AE276" s="635"/>
      <c r="AF276" s="635"/>
      <c r="AG276" s="635"/>
      <c r="AH276" s="635"/>
      <c r="AI276" s="635"/>
      <c r="AJ276" s="635"/>
      <c r="AK276" s="635"/>
      <c r="AL276" s="635"/>
      <c r="AM276" s="635"/>
      <c r="AN276" s="635"/>
      <c r="AO276" s="635"/>
      <c r="AP276" s="635"/>
      <c r="AQ276" s="635"/>
      <c r="AR276" s="635"/>
      <c r="AS276" s="635"/>
      <c r="AT276" s="635"/>
      <c r="AU276" s="635"/>
      <c r="AV276" s="635"/>
      <c r="AW276" s="635"/>
      <c r="AX276" s="635"/>
      <c r="AY276" s="635"/>
      <c r="AZ276" s="635"/>
      <c r="BA276" s="2228"/>
      <c r="BB276" s="295" t="s">
        <v>113</v>
      </c>
      <c r="BC276" s="1104" t="s">
        <v>35</v>
      </c>
      <c r="BD276" s="1124" t="s">
        <v>35</v>
      </c>
      <c r="BE276" s="1124" t="s">
        <v>35</v>
      </c>
      <c r="BF276" s="1124" t="s">
        <v>35</v>
      </c>
      <c r="BG276" s="1145" t="s">
        <v>35</v>
      </c>
      <c r="BH276" s="1166" t="s">
        <v>35</v>
      </c>
      <c r="BI276" s="1124" t="s">
        <v>35</v>
      </c>
      <c r="BJ276" s="1124" t="s">
        <v>35</v>
      </c>
      <c r="BK276" s="1124" t="s">
        <v>35</v>
      </c>
      <c r="BL276" s="1145" t="s">
        <v>35</v>
      </c>
      <c r="BM276" s="1166" t="s">
        <v>35</v>
      </c>
      <c r="BN276" s="1124" t="s">
        <v>35</v>
      </c>
      <c r="BO276" s="1124" t="s">
        <v>35</v>
      </c>
      <c r="BP276" s="1124" t="s">
        <v>35</v>
      </c>
      <c r="BQ276" s="1145" t="s">
        <v>35</v>
      </c>
      <c r="BR276" s="1166" t="s">
        <v>35</v>
      </c>
      <c r="BS276" s="1124" t="s">
        <v>35</v>
      </c>
      <c r="BT276" s="1124" t="s">
        <v>35</v>
      </c>
      <c r="BU276" s="1124" t="s">
        <v>35</v>
      </c>
      <c r="BV276" s="1124" t="s">
        <v>35</v>
      </c>
      <c r="BW276" s="1124" t="s">
        <v>35</v>
      </c>
      <c r="BX276" s="1124" t="s">
        <v>35</v>
      </c>
      <c r="BY276" s="1185" t="s">
        <v>35</v>
      </c>
      <c r="BZ276" s="1185" t="s">
        <v>35</v>
      </c>
      <c r="CA276" s="1185" t="s">
        <v>35</v>
      </c>
      <c r="CB276" s="1185" t="s">
        <v>35</v>
      </c>
      <c r="CC276" s="1185" t="s">
        <v>35</v>
      </c>
      <c r="CD276" s="1185" t="s">
        <v>35</v>
      </c>
      <c r="CE276" s="1864"/>
      <c r="CF276" s="1864"/>
      <c r="CG276" s="1864"/>
      <c r="CH276" s="1864"/>
      <c r="CI276" s="1864"/>
      <c r="CJ276" s="1864"/>
      <c r="CK276" s="1864"/>
      <c r="CL276" s="1864"/>
      <c r="CM276" s="1864"/>
      <c r="CN276" s="1864"/>
      <c r="CO276" s="1864"/>
      <c r="CP276" s="1864"/>
      <c r="CQ276" s="1864"/>
      <c r="CR276" s="1864"/>
      <c r="CS276" s="1864"/>
      <c r="CT276" s="1864"/>
      <c r="CU276" s="1864"/>
      <c r="CV276" s="1864"/>
      <c r="CW276" s="1864"/>
      <c r="CX276" s="1864"/>
      <c r="CY276" s="1864"/>
      <c r="CZ276" s="1864"/>
    </row>
    <row r="277" s="135" customFormat="true" ht="15" customHeight="true" x14ac:dyDescent="0.2">
      <c r="AE277" s="635"/>
      <c r="AF277" s="635"/>
      <c r="AG277" s="635"/>
      <c r="AH277" s="635"/>
      <c r="AI277" s="635"/>
      <c r="AJ277" s="635"/>
      <c r="AK277" s="635"/>
      <c r="AL277" s="635"/>
      <c r="AM277" s="635"/>
      <c r="AN277" s="635"/>
      <c r="AO277" s="635"/>
      <c r="AP277" s="635"/>
      <c r="AQ277" s="635"/>
      <c r="AR277" s="635"/>
      <c r="AS277" s="635"/>
      <c r="AT277" s="635"/>
      <c r="AU277" s="635"/>
      <c r="AV277" s="635"/>
      <c r="AW277" s="635"/>
      <c r="AX277" s="635"/>
      <c r="AY277" s="635"/>
      <c r="AZ277" s="635"/>
      <c r="BA277" s="2228" t="s">
        <v>77</v>
      </c>
      <c r="BB277" s="295" t="s">
        <v>78</v>
      </c>
      <c r="BC277" s="1104" t="s">
        <v>35</v>
      </c>
      <c r="BD277" s="1124" t="s">
        <v>35</v>
      </c>
      <c r="BE277" s="1124" t="s">
        <v>35</v>
      </c>
      <c r="BF277" s="1124" t="s">
        <v>35</v>
      </c>
      <c r="BG277" s="1145" t="s">
        <v>35</v>
      </c>
      <c r="BH277" s="1166" t="s">
        <v>35</v>
      </c>
      <c r="BI277" s="1124" t="s">
        <v>35</v>
      </c>
      <c r="BJ277" s="1124" t="s">
        <v>35</v>
      </c>
      <c r="BK277" s="1124" t="s">
        <v>35</v>
      </c>
      <c r="BL277" s="1145" t="s">
        <v>35</v>
      </c>
      <c r="BM277" s="1166" t="s">
        <v>35</v>
      </c>
      <c r="BN277" s="1124" t="s">
        <v>35</v>
      </c>
      <c r="BO277" s="1124" t="s">
        <v>35</v>
      </c>
      <c r="BP277" s="1124" t="s">
        <v>35</v>
      </c>
      <c r="BQ277" s="1145" t="s">
        <v>35</v>
      </c>
      <c r="BR277" s="1166" t="s">
        <v>35</v>
      </c>
      <c r="BS277" s="1124" t="s">
        <v>35</v>
      </c>
      <c r="BT277" s="1124" t="s">
        <v>35</v>
      </c>
      <c r="BU277" s="1124" t="s">
        <v>35</v>
      </c>
      <c r="BV277" s="1124" t="s">
        <v>35</v>
      </c>
      <c r="BW277" s="1124" t="s">
        <v>35</v>
      </c>
      <c r="BX277" s="1124" t="s">
        <v>35</v>
      </c>
      <c r="BY277" s="1185" t="s">
        <v>35</v>
      </c>
      <c r="BZ277" s="1185" t="s">
        <v>35</v>
      </c>
      <c r="CA277" s="1185" t="s">
        <v>35</v>
      </c>
      <c r="CB277" s="1185" t="s">
        <v>35</v>
      </c>
      <c r="CC277" s="1185" t="s">
        <v>35</v>
      </c>
      <c r="CD277" s="1185" t="s">
        <v>35</v>
      </c>
      <c r="CE277" s="1864"/>
      <c r="CF277" s="1864"/>
      <c r="CG277" s="1864"/>
      <c r="CH277" s="1864"/>
      <c r="CI277" s="1864"/>
      <c r="CJ277" s="1864"/>
      <c r="CK277" s="1864"/>
      <c r="CL277" s="1864"/>
      <c r="CM277" s="1864"/>
      <c r="CN277" s="1864"/>
      <c r="CO277" s="1864"/>
      <c r="CP277" s="1864"/>
      <c r="CQ277" s="1864"/>
      <c r="CR277" s="1864"/>
      <c r="CS277" s="1864"/>
      <c r="CT277" s="1864"/>
      <c r="CU277" s="1864"/>
      <c r="CV277" s="1864"/>
      <c r="CW277" s="1864"/>
      <c r="CX277" s="1864"/>
      <c r="CY277" s="1864"/>
      <c r="CZ277" s="1864"/>
    </row>
    <row r="278" s="135" customFormat="true" ht="15" customHeight="true" x14ac:dyDescent="0.2">
      <c r="AE278" s="635"/>
      <c r="AF278" s="635"/>
      <c r="AG278" s="635"/>
      <c r="AH278" s="635"/>
      <c r="AI278" s="635"/>
      <c r="AJ278" s="635"/>
      <c r="AK278" s="635"/>
      <c r="AL278" s="635"/>
      <c r="AM278" s="635"/>
      <c r="AN278" s="635"/>
      <c r="AO278" s="635"/>
      <c r="AP278" s="635"/>
      <c r="AQ278" s="635"/>
      <c r="AR278" s="635"/>
      <c r="AS278" s="635"/>
      <c r="AT278" s="635"/>
      <c r="AU278" s="635"/>
      <c r="AV278" s="635"/>
      <c r="AW278" s="635"/>
      <c r="AX278" s="635"/>
      <c r="AY278" s="635"/>
      <c r="AZ278" s="635"/>
      <c r="BA278" s="2228"/>
      <c r="BB278" s="295" t="s">
        <v>79</v>
      </c>
      <c r="BC278" s="1104" t="s">
        <v>35</v>
      </c>
      <c r="BD278" s="1124" t="s">
        <v>35</v>
      </c>
      <c r="BE278" s="1124" t="s">
        <v>35</v>
      </c>
      <c r="BF278" s="1124" t="s">
        <v>35</v>
      </c>
      <c r="BG278" s="1145" t="s">
        <v>35</v>
      </c>
      <c r="BH278" s="1166" t="s">
        <v>35</v>
      </c>
      <c r="BI278" s="1124" t="s">
        <v>35</v>
      </c>
      <c r="BJ278" s="1124" t="s">
        <v>35</v>
      </c>
      <c r="BK278" s="1124" t="s">
        <v>35</v>
      </c>
      <c r="BL278" s="1145" t="s">
        <v>35</v>
      </c>
      <c r="BM278" s="1166" t="s">
        <v>35</v>
      </c>
      <c r="BN278" s="1124" t="s">
        <v>35</v>
      </c>
      <c r="BO278" s="1124" t="s">
        <v>35</v>
      </c>
      <c r="BP278" s="1124" t="s">
        <v>35</v>
      </c>
      <c r="BQ278" s="1145" t="s">
        <v>35</v>
      </c>
      <c r="BR278" s="1166" t="s">
        <v>35</v>
      </c>
      <c r="BS278" s="1124" t="s">
        <v>35</v>
      </c>
      <c r="BT278" s="1124" t="s">
        <v>35</v>
      </c>
      <c r="BU278" s="1124" t="s">
        <v>35</v>
      </c>
      <c r="BV278" s="1124" t="s">
        <v>35</v>
      </c>
      <c r="BW278" s="1124" t="s">
        <v>35</v>
      </c>
      <c r="BX278" s="1124" t="s">
        <v>35</v>
      </c>
      <c r="BY278" s="1185" t="s">
        <v>35</v>
      </c>
      <c r="BZ278" s="1185" t="s">
        <v>35</v>
      </c>
      <c r="CA278" s="1185" t="s">
        <v>35</v>
      </c>
      <c r="CB278" s="1185" t="s">
        <v>35</v>
      </c>
      <c r="CC278" s="1185" t="s">
        <v>35</v>
      </c>
      <c r="CD278" s="1185" t="s">
        <v>35</v>
      </c>
      <c r="CE278" s="1864"/>
      <c r="CF278" s="1864"/>
      <c r="CG278" s="1864"/>
      <c r="CH278" s="1864"/>
      <c r="CI278" s="1864"/>
      <c r="CJ278" s="1864"/>
      <c r="CK278" s="1864"/>
      <c r="CL278" s="1864"/>
      <c r="CM278" s="1864"/>
      <c r="CN278" s="1864"/>
      <c r="CO278" s="1864"/>
      <c r="CP278" s="1864"/>
      <c r="CQ278" s="1864"/>
      <c r="CR278" s="1864"/>
      <c r="CS278" s="1864"/>
      <c r="CT278" s="1864"/>
      <c r="CU278" s="1864"/>
      <c r="CV278" s="1864"/>
      <c r="CW278" s="1864"/>
      <c r="CX278" s="1864"/>
      <c r="CY278" s="1864"/>
      <c r="CZ278" s="1864"/>
    </row>
    <row r="279" s="135" customFormat="true" ht="15" customHeight="true" x14ac:dyDescent="0.2">
      <c r="AE279" s="635"/>
      <c r="AF279" s="635"/>
      <c r="AG279" s="635"/>
      <c r="AH279" s="635"/>
      <c r="AI279" s="635"/>
      <c r="AJ279" s="635"/>
      <c r="AK279" s="635"/>
      <c r="AL279" s="635"/>
      <c r="AM279" s="635"/>
      <c r="AN279" s="635"/>
      <c r="AO279" s="635"/>
      <c r="AP279" s="635"/>
      <c r="AQ279" s="635"/>
      <c r="AR279" s="635"/>
      <c r="AS279" s="635"/>
      <c r="AT279" s="635"/>
      <c r="AU279" s="635"/>
      <c r="AV279" s="635"/>
      <c r="AW279" s="635"/>
      <c r="AX279" s="635"/>
      <c r="AY279" s="635"/>
      <c r="AZ279" s="635"/>
      <c r="BA279" s="2228"/>
      <c r="BB279" s="295" t="s">
        <v>80</v>
      </c>
      <c r="BC279" s="1104" t="s">
        <v>35</v>
      </c>
      <c r="BD279" s="1125" t="s">
        <v>35</v>
      </c>
      <c r="BE279" s="1125" t="s">
        <v>35</v>
      </c>
      <c r="BF279" s="1125" t="s">
        <v>35</v>
      </c>
      <c r="BG279" s="1146" t="s">
        <v>35</v>
      </c>
      <c r="BH279" s="1104" t="s">
        <v>35</v>
      </c>
      <c r="BI279" s="1125" t="s">
        <v>35</v>
      </c>
      <c r="BJ279" s="1125" t="s">
        <v>35</v>
      </c>
      <c r="BK279" s="1125" t="s">
        <v>35</v>
      </c>
      <c r="BL279" s="1146" t="s">
        <v>35</v>
      </c>
      <c r="BM279" s="1104" t="s">
        <v>35</v>
      </c>
      <c r="BN279" s="1125" t="s">
        <v>35</v>
      </c>
      <c r="BO279" s="1125" t="s">
        <v>35</v>
      </c>
      <c r="BP279" s="1125" t="s">
        <v>35</v>
      </c>
      <c r="BQ279" s="1146" t="s">
        <v>35</v>
      </c>
      <c r="BR279" s="1104" t="s">
        <v>35</v>
      </c>
      <c r="BS279" s="1125" t="s">
        <v>35</v>
      </c>
      <c r="BT279" s="1125" t="s">
        <v>35</v>
      </c>
      <c r="BU279" s="1125" t="s">
        <v>35</v>
      </c>
      <c r="BV279" s="1125" t="s">
        <v>35</v>
      </c>
      <c r="BW279" s="1125" t="s">
        <v>35</v>
      </c>
      <c r="BX279" s="1125" t="s">
        <v>35</v>
      </c>
      <c r="BY279" s="1186" t="s">
        <v>35</v>
      </c>
      <c r="BZ279" s="1186" t="s">
        <v>35</v>
      </c>
      <c r="CA279" s="1186" t="s">
        <v>35</v>
      </c>
      <c r="CB279" s="1186" t="s">
        <v>35</v>
      </c>
      <c r="CC279" s="1186" t="s">
        <v>35</v>
      </c>
      <c r="CD279" s="1186" t="s">
        <v>35</v>
      </c>
      <c r="CE279" s="1865"/>
      <c r="CF279" s="1865"/>
      <c r="CG279" s="1865"/>
      <c r="CH279" s="1865"/>
      <c r="CI279" s="1865"/>
      <c r="CJ279" s="1865"/>
      <c r="CK279" s="1865"/>
      <c r="CL279" s="1865"/>
      <c r="CM279" s="1865"/>
      <c r="CN279" s="1865"/>
      <c r="CO279" s="1865"/>
      <c r="CP279" s="1865"/>
      <c r="CQ279" s="1865"/>
      <c r="CR279" s="1865"/>
      <c r="CS279" s="1865"/>
      <c r="CT279" s="1865"/>
      <c r="CU279" s="1865"/>
      <c r="CV279" s="1865"/>
      <c r="CW279" s="1865"/>
      <c r="CX279" s="1865"/>
      <c r="CY279" s="1865"/>
      <c r="CZ279" s="1865"/>
    </row>
    <row r="280" s="424" customFormat="true" ht="15" customHeight="true" x14ac:dyDescent="0.2">
      <c r="B280" s="423"/>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28"/>
      <c r="BB280" s="295" t="s">
        <v>81</v>
      </c>
      <c r="BC280" s="1104" t="s">
        <v>35</v>
      </c>
      <c r="BD280" s="1125" t="s">
        <v>35</v>
      </c>
      <c r="BE280" s="1125" t="s">
        <v>35</v>
      </c>
      <c r="BF280" s="1125" t="s">
        <v>35</v>
      </c>
      <c r="BG280" s="1146" t="s">
        <v>35</v>
      </c>
      <c r="BH280" s="1104" t="s">
        <v>35</v>
      </c>
      <c r="BI280" s="1125" t="s">
        <v>35</v>
      </c>
      <c r="BJ280" s="1125" t="s">
        <v>35</v>
      </c>
      <c r="BK280" s="1125" t="s">
        <v>35</v>
      </c>
      <c r="BL280" s="1146" t="s">
        <v>35</v>
      </c>
      <c r="BM280" s="1104" t="s">
        <v>35</v>
      </c>
      <c r="BN280" s="1125" t="s">
        <v>35</v>
      </c>
      <c r="BO280" s="1125" t="s">
        <v>35</v>
      </c>
      <c r="BP280" s="1125" t="s">
        <v>35</v>
      </c>
      <c r="BQ280" s="1146" t="s">
        <v>35</v>
      </c>
      <c r="BR280" s="1104" t="s">
        <v>35</v>
      </c>
      <c r="BS280" s="1125" t="s">
        <v>35</v>
      </c>
      <c r="BT280" s="1125" t="s">
        <v>35</v>
      </c>
      <c r="BU280" s="1125" t="s">
        <v>35</v>
      </c>
      <c r="BV280" s="1125" t="s">
        <v>35</v>
      </c>
      <c r="BW280" s="1125" t="s">
        <v>35</v>
      </c>
      <c r="BX280" s="1125" t="s">
        <v>35</v>
      </c>
      <c r="BY280" s="1186" t="s">
        <v>35</v>
      </c>
      <c r="BZ280" s="1186" t="s">
        <v>35</v>
      </c>
      <c r="CA280" s="1186" t="s">
        <v>35</v>
      </c>
      <c r="CB280" s="1186" t="s">
        <v>35</v>
      </c>
      <c r="CC280" s="1186" t="s">
        <v>35</v>
      </c>
      <c r="CD280" s="1186" t="s">
        <v>35</v>
      </c>
      <c r="CE280" s="1865"/>
      <c r="CF280" s="1865"/>
      <c r="CG280" s="1865"/>
      <c r="CH280" s="1865"/>
      <c r="CI280" s="1865"/>
      <c r="CJ280" s="1865"/>
      <c r="CK280" s="1865"/>
      <c r="CL280" s="1865"/>
      <c r="CM280" s="1865"/>
      <c r="CN280" s="1865"/>
      <c r="CO280" s="1865"/>
      <c r="CP280" s="1865"/>
      <c r="CQ280" s="1865"/>
      <c r="CR280" s="1865"/>
      <c r="CS280" s="1865"/>
      <c r="CT280" s="1865"/>
      <c r="CU280" s="1865"/>
      <c r="CV280" s="1865"/>
      <c r="CW280" s="1865"/>
      <c r="CX280" s="1865"/>
      <c r="CY280" s="1865"/>
      <c r="CZ280" s="1865"/>
    </row>
    <row r="281" s="424" customFormat="true" ht="15" customHeight="true" x14ac:dyDescent="0.2">
      <c r="B281" s="423"/>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28"/>
      <c r="BB281" s="295" t="s">
        <v>82</v>
      </c>
      <c r="BC281" s="1104" t="s">
        <v>35</v>
      </c>
      <c r="BD281" s="1125" t="s">
        <v>35</v>
      </c>
      <c r="BE281" s="1125" t="s">
        <v>35</v>
      </c>
      <c r="BF281" s="1125" t="s">
        <v>35</v>
      </c>
      <c r="BG281" s="1146" t="s">
        <v>35</v>
      </c>
      <c r="BH281" s="1104" t="s">
        <v>35</v>
      </c>
      <c r="BI281" s="1125" t="s">
        <v>35</v>
      </c>
      <c r="BJ281" s="1125" t="s">
        <v>35</v>
      </c>
      <c r="BK281" s="1125" t="s">
        <v>35</v>
      </c>
      <c r="BL281" s="1146" t="s">
        <v>35</v>
      </c>
      <c r="BM281" s="1104" t="s">
        <v>35</v>
      </c>
      <c r="BN281" s="1125" t="s">
        <v>35</v>
      </c>
      <c r="BO281" s="1125" t="s">
        <v>35</v>
      </c>
      <c r="BP281" s="1125" t="s">
        <v>35</v>
      </c>
      <c r="BQ281" s="1146" t="s">
        <v>35</v>
      </c>
      <c r="BR281" s="1104" t="s">
        <v>35</v>
      </c>
      <c r="BS281" s="1125" t="s">
        <v>35</v>
      </c>
      <c r="BT281" s="1125" t="s">
        <v>35</v>
      </c>
      <c r="BU281" s="1125" t="s">
        <v>35</v>
      </c>
      <c r="BV281" s="1125" t="s">
        <v>35</v>
      </c>
      <c r="BW281" s="1125" t="s">
        <v>35</v>
      </c>
      <c r="BX281" s="1125" t="s">
        <v>35</v>
      </c>
      <c r="BY281" s="1186" t="s">
        <v>35</v>
      </c>
      <c r="BZ281" s="1186" t="s">
        <v>35</v>
      </c>
      <c r="CA281" s="1186" t="s">
        <v>35</v>
      </c>
      <c r="CB281" s="1186" t="s">
        <v>35</v>
      </c>
      <c r="CC281" s="1186" t="s">
        <v>35</v>
      </c>
      <c r="CD281" s="1186" t="s">
        <v>35</v>
      </c>
      <c r="CE281" s="1865"/>
      <c r="CF281" s="1865"/>
      <c r="CG281" s="1865"/>
      <c r="CH281" s="1865"/>
      <c r="CI281" s="1865"/>
      <c r="CJ281" s="1865"/>
      <c r="CK281" s="1865"/>
      <c r="CL281" s="1865"/>
      <c r="CM281" s="1865"/>
      <c r="CN281" s="1865"/>
      <c r="CO281" s="1865"/>
      <c r="CP281" s="1865"/>
      <c r="CQ281" s="1865"/>
      <c r="CR281" s="1865"/>
      <c r="CS281" s="1865"/>
      <c r="CT281" s="1865"/>
      <c r="CU281" s="1865"/>
      <c r="CV281" s="1865"/>
      <c r="CW281" s="1865"/>
      <c r="CX281" s="1865"/>
      <c r="CY281" s="1865"/>
      <c r="CZ281" s="1865"/>
    </row>
    <row r="282" s="424" customFormat="true" ht="15" customHeight="true" x14ac:dyDescent="0.2">
      <c r="B282" s="423"/>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28"/>
      <c r="BB282" s="295" t="s">
        <v>83</v>
      </c>
      <c r="BC282" s="1104" t="s">
        <v>35</v>
      </c>
      <c r="BD282" s="1125" t="s">
        <v>35</v>
      </c>
      <c r="BE282" s="1125" t="s">
        <v>35</v>
      </c>
      <c r="BF282" s="1125" t="s">
        <v>35</v>
      </c>
      <c r="BG282" s="1146" t="s">
        <v>35</v>
      </c>
      <c r="BH282" s="1104" t="s">
        <v>35</v>
      </c>
      <c r="BI282" s="1125" t="s">
        <v>35</v>
      </c>
      <c r="BJ282" s="1125" t="s">
        <v>35</v>
      </c>
      <c r="BK282" s="1125" t="s">
        <v>35</v>
      </c>
      <c r="BL282" s="1146" t="s">
        <v>35</v>
      </c>
      <c r="BM282" s="1104" t="s">
        <v>35</v>
      </c>
      <c r="BN282" s="1125" t="s">
        <v>35</v>
      </c>
      <c r="BO282" s="1125" t="s">
        <v>35</v>
      </c>
      <c r="BP282" s="1125" t="s">
        <v>35</v>
      </c>
      <c r="BQ282" s="1146" t="s">
        <v>35</v>
      </c>
      <c r="BR282" s="1104" t="s">
        <v>35</v>
      </c>
      <c r="BS282" s="1125" t="s">
        <v>35</v>
      </c>
      <c r="BT282" s="1125" t="s">
        <v>35</v>
      </c>
      <c r="BU282" s="1125" t="s">
        <v>35</v>
      </c>
      <c r="BV282" s="1125" t="s">
        <v>35</v>
      </c>
      <c r="BW282" s="1125" t="s">
        <v>35</v>
      </c>
      <c r="BX282" s="1125" t="s">
        <v>35</v>
      </c>
      <c r="BY282" s="1186" t="s">
        <v>35</v>
      </c>
      <c r="BZ282" s="1186" t="s">
        <v>35</v>
      </c>
      <c r="CA282" s="1186" t="s">
        <v>35</v>
      </c>
      <c r="CB282" s="1186" t="s">
        <v>35</v>
      </c>
      <c r="CC282" s="1186" t="s">
        <v>35</v>
      </c>
      <c r="CD282" s="1186" t="s">
        <v>35</v>
      </c>
      <c r="CE282" s="1865"/>
      <c r="CF282" s="1865"/>
      <c r="CG282" s="1865"/>
      <c r="CH282" s="1865"/>
      <c r="CI282" s="1865"/>
      <c r="CJ282" s="1865"/>
      <c r="CK282" s="1865"/>
      <c r="CL282" s="1865"/>
      <c r="CM282" s="1865"/>
      <c r="CN282" s="1865"/>
      <c r="CO282" s="1865"/>
      <c r="CP282" s="1865"/>
      <c r="CQ282" s="1865"/>
      <c r="CR282" s="1865"/>
      <c r="CS282" s="1865"/>
      <c r="CT282" s="1865"/>
      <c r="CU282" s="1865"/>
      <c r="CV282" s="1865"/>
      <c r="CW282" s="1865"/>
      <c r="CX282" s="1865"/>
      <c r="CY282" s="1865"/>
      <c r="CZ282" s="1865"/>
    </row>
    <row r="283" s="424" customFormat="true" ht="15" customHeight="true" x14ac:dyDescent="0.2">
      <c r="B283" s="423"/>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28"/>
      <c r="BB283" s="295" t="s">
        <v>84</v>
      </c>
      <c r="BC283" s="1104" t="s">
        <v>35</v>
      </c>
      <c r="BD283" s="1125" t="s">
        <v>35</v>
      </c>
      <c r="BE283" s="1125" t="s">
        <v>35</v>
      </c>
      <c r="BF283" s="1125" t="s">
        <v>35</v>
      </c>
      <c r="BG283" s="1146" t="s">
        <v>35</v>
      </c>
      <c r="BH283" s="1104" t="s">
        <v>35</v>
      </c>
      <c r="BI283" s="1125" t="s">
        <v>35</v>
      </c>
      <c r="BJ283" s="1125" t="s">
        <v>35</v>
      </c>
      <c r="BK283" s="1125" t="s">
        <v>35</v>
      </c>
      <c r="BL283" s="1146" t="s">
        <v>35</v>
      </c>
      <c r="BM283" s="1104" t="s">
        <v>35</v>
      </c>
      <c r="BN283" s="1125" t="s">
        <v>35</v>
      </c>
      <c r="BO283" s="1125" t="s">
        <v>35</v>
      </c>
      <c r="BP283" s="1125" t="s">
        <v>35</v>
      </c>
      <c r="BQ283" s="1146" t="s">
        <v>35</v>
      </c>
      <c r="BR283" s="1104" t="s">
        <v>35</v>
      </c>
      <c r="BS283" s="1125" t="s">
        <v>35</v>
      </c>
      <c r="BT283" s="1125" t="s">
        <v>35</v>
      </c>
      <c r="BU283" s="1125" t="s">
        <v>35</v>
      </c>
      <c r="BV283" s="1125" t="s">
        <v>35</v>
      </c>
      <c r="BW283" s="1125" t="s">
        <v>35</v>
      </c>
      <c r="BX283" s="1125" t="s">
        <v>35</v>
      </c>
      <c r="BY283" s="1186" t="s">
        <v>35</v>
      </c>
      <c r="BZ283" s="1186" t="s">
        <v>35</v>
      </c>
      <c r="CA283" s="1186" t="s">
        <v>35</v>
      </c>
      <c r="CB283" s="1186" t="s">
        <v>35</v>
      </c>
      <c r="CC283" s="1186" t="s">
        <v>35</v>
      </c>
      <c r="CD283" s="1186" t="s">
        <v>35</v>
      </c>
      <c r="CE283" s="1865"/>
      <c r="CF283" s="1865"/>
      <c r="CG283" s="1865"/>
      <c r="CH283" s="1865"/>
      <c r="CI283" s="1865"/>
      <c r="CJ283" s="1865"/>
      <c r="CK283" s="1865"/>
      <c r="CL283" s="1865"/>
      <c r="CM283" s="1865"/>
      <c r="CN283" s="1865"/>
      <c r="CO283" s="1865"/>
      <c r="CP283" s="1865"/>
      <c r="CQ283" s="1865"/>
      <c r="CR283" s="1865"/>
      <c r="CS283" s="1865"/>
      <c r="CT283" s="1865"/>
      <c r="CU283" s="1865"/>
      <c r="CV283" s="1865"/>
      <c r="CW283" s="1865"/>
      <c r="CX283" s="1865"/>
      <c r="CY283" s="1865"/>
      <c r="CZ283" s="1865"/>
    </row>
    <row r="284" s="424" customFormat="true" ht="15" customHeight="true" x14ac:dyDescent="0.2">
      <c r="B284" s="423"/>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33"/>
      <c r="BB284" s="296" t="s">
        <v>113</v>
      </c>
      <c r="BC284" s="1105" t="s">
        <v>35</v>
      </c>
      <c r="BD284" s="1126" t="s">
        <v>35</v>
      </c>
      <c r="BE284" s="1126" t="s">
        <v>35</v>
      </c>
      <c r="BF284" s="1126" t="s">
        <v>35</v>
      </c>
      <c r="BG284" s="1147" t="s">
        <v>35</v>
      </c>
      <c r="BH284" s="1167" t="s">
        <v>35</v>
      </c>
      <c r="BI284" s="1126" t="s">
        <v>35</v>
      </c>
      <c r="BJ284" s="1126" t="s">
        <v>35</v>
      </c>
      <c r="BK284" s="1126" t="s">
        <v>35</v>
      </c>
      <c r="BL284" s="1147" t="s">
        <v>35</v>
      </c>
      <c r="BM284" s="1167" t="s">
        <v>35</v>
      </c>
      <c r="BN284" s="1126" t="s">
        <v>35</v>
      </c>
      <c r="BO284" s="1126" t="s">
        <v>35</v>
      </c>
      <c r="BP284" s="1126" t="s">
        <v>35</v>
      </c>
      <c r="BQ284" s="1147" t="s">
        <v>35</v>
      </c>
      <c r="BR284" s="1167" t="s">
        <v>35</v>
      </c>
      <c r="BS284" s="1126" t="s">
        <v>35</v>
      </c>
      <c r="BT284" s="1126" t="s">
        <v>35</v>
      </c>
      <c r="BU284" s="1126" t="s">
        <v>35</v>
      </c>
      <c r="BV284" s="1126" t="s">
        <v>35</v>
      </c>
      <c r="BW284" s="1126" t="s">
        <v>35</v>
      </c>
      <c r="BX284" s="1126" t="s">
        <v>35</v>
      </c>
      <c r="BY284" s="1187" t="s">
        <v>35</v>
      </c>
      <c r="BZ284" s="1187" t="s">
        <v>35</v>
      </c>
      <c r="CA284" s="1187" t="s">
        <v>35</v>
      </c>
      <c r="CB284" s="1187" t="s">
        <v>35</v>
      </c>
      <c r="CC284" s="1187" t="s">
        <v>35</v>
      </c>
      <c r="CD284" s="1187" t="s">
        <v>35</v>
      </c>
      <c r="CE284" s="1866"/>
      <c r="CF284" s="1866"/>
      <c r="CG284" s="1866"/>
      <c r="CH284" s="1866"/>
      <c r="CI284" s="1866"/>
      <c r="CJ284" s="1866"/>
      <c r="CK284" s="1866"/>
      <c r="CL284" s="1866"/>
      <c r="CM284" s="1866"/>
      <c r="CN284" s="1866"/>
      <c r="CO284" s="1866"/>
      <c r="CP284" s="1866"/>
      <c r="CQ284" s="1866"/>
      <c r="CR284" s="1866"/>
      <c r="CS284" s="1866"/>
      <c r="CT284" s="1866"/>
      <c r="CU284" s="1866"/>
      <c r="CV284" s="1866"/>
      <c r="CW284" s="1866"/>
      <c r="CX284" s="1866"/>
      <c r="CY284" s="1866"/>
      <c r="CZ284" s="1866"/>
    </row>
    <row r="285" s="424" customFormat="true" ht="15" customHeight="true" x14ac:dyDescent="0.2">
      <c r="B285" s="423"/>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4" customFormat="true" ht="15" customHeight="true" x14ac:dyDescent="0.2">
      <c r="B286" s="423"/>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4" customFormat="true" ht="15" customHeight="true" x14ac:dyDescent="0.2">
      <c r="B287" s="423"/>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4" customFormat="true" ht="15" customHeight="true" x14ac:dyDescent="0.2">
      <c r="B288" s="423"/>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4" customFormat="true" ht="15" customHeight="true" x14ac:dyDescent="0.2">
      <c r="A289" s="409"/>
      <c r="B289" s="410"/>
      <c r="C289" s="411"/>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4" customFormat="true" ht="15" customHeight="true" x14ac:dyDescent="0.2">
      <c r="A290" s="646"/>
      <c r="B290" s="647"/>
      <c r="C290" s="648"/>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4" customFormat="true" ht="15" customHeight="true" x14ac:dyDescent="0.2">
      <c r="A291" s="649"/>
      <c r="B291" s="650"/>
      <c r="C291" s="651"/>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4" customFormat="true" ht="15" customHeight="true" x14ac:dyDescent="0.2">
      <c r="A292" s="652"/>
      <c r="B292" s="653"/>
      <c r="C292" s="654"/>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4" customFormat="true" ht="15" customHeight="true" x14ac:dyDescent="0.2">
      <c r="A293" s="655"/>
      <c r="B293" s="656"/>
      <c r="C293" s="657"/>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4" customFormat="true" ht="15" customHeight="true" x14ac:dyDescent="0.2">
      <c r="A294" s="658"/>
      <c r="B294" s="659"/>
      <c r="C294" s="660"/>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4" customFormat="true" ht="15" customHeight="true" x14ac:dyDescent="0.2">
      <c r="A295" s="658"/>
      <c r="B295" s="659"/>
      <c r="C295" s="660"/>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4" customFormat="true" ht="15" customHeight="true" x14ac:dyDescent="0.2">
      <c r="A296" s="658"/>
      <c r="B296" s="661"/>
      <c r="C296" s="660"/>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4" customFormat="true" ht="15" customHeight="true" x14ac:dyDescent="0.2">
      <c r="A297" s="662"/>
      <c r="B297" s="663"/>
      <c r="C297" s="664"/>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4" customFormat="true" ht="15" customHeight="true" x14ac:dyDescent="0.2">
      <c r="B298" s="423"/>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4" customFormat="true" ht="15" customHeight="true" x14ac:dyDescent="0.2">
      <c r="A299" s="412"/>
      <c r="B299" s="413"/>
      <c r="C299" s="414"/>
      <c r="D299" s="415"/>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4" customFormat="true" ht="15" customHeight="true" x14ac:dyDescent="0.2">
      <c r="A300" s="665"/>
      <c r="B300" s="666"/>
      <c r="C300" s="667"/>
      <c r="D300" s="668"/>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4" customFormat="true" ht="15" customHeight="true" x14ac:dyDescent="0.2">
      <c r="A301" s="669"/>
      <c r="B301" s="670"/>
      <c r="C301" s="671"/>
      <c r="D301" s="672"/>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4" customFormat="true" ht="15" customHeight="true" x14ac:dyDescent="0.2">
      <c r="A302" s="673"/>
      <c r="B302" s="674"/>
      <c r="C302" s="675"/>
      <c r="D302" s="67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4" customFormat="true" ht="15" customHeight="true" x14ac:dyDescent="0.2">
      <c r="A303" s="677"/>
      <c r="B303" s="678"/>
      <c r="C303" s="679"/>
      <c r="D303" s="680"/>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4" customFormat="true" ht="15" customHeight="true" x14ac:dyDescent="0.2">
      <c r="A304" s="681"/>
      <c r="B304" s="682"/>
      <c r="C304" s="683"/>
      <c r="D304" s="684"/>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4" customFormat="true" ht="15" customHeight="true" x14ac:dyDescent="0.2">
      <c r="A305" s="685"/>
      <c r="B305" s="686"/>
      <c r="C305" s="687"/>
      <c r="D305" s="688"/>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4" customFormat="true" ht="15" customHeight="true" x14ac:dyDescent="0.2">
      <c r="B306" s="423"/>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4" customFormat="true" ht="15" customHeight="true" x14ac:dyDescent="0.2">
      <c r="B307" s="423"/>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4" customFormat="true" ht="15" customHeight="true" x14ac:dyDescent="0.2">
      <c r="B308" s="423"/>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4" customFormat="true" ht="15" customHeight="true" x14ac:dyDescent="0.2">
      <c r="B309" s="423"/>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4" customFormat="true" ht="15" customHeight="true" x14ac:dyDescent="0.2">
      <c r="B310" s="423"/>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4" customFormat="true" ht="15" customHeight="true" x14ac:dyDescent="0.2">
      <c r="B311" s="423"/>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4" customFormat="true" ht="15" customHeight="true" x14ac:dyDescent="0.2">
      <c r="B312" s="423"/>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4" customFormat="true" ht="15" customHeight="true" x14ac:dyDescent="0.2">
      <c r="B313" s="423"/>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4" customFormat="true" ht="15" customHeight="true" x14ac:dyDescent="0.2">
      <c r="B314" s="423"/>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4" customFormat="true" ht="15" customHeight="true" x14ac:dyDescent="0.2">
      <c r="B315" s="423"/>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4" customFormat="true" ht="15" customHeight="true" x14ac:dyDescent="0.2">
      <c r="B316" s="423"/>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4" customFormat="true" ht="15" customHeight="true" x14ac:dyDescent="0.2">
      <c r="B317" s="423"/>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4" customFormat="true" ht="15" customHeight="true" x14ac:dyDescent="0.2">
      <c r="B318" s="423"/>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4" customFormat="true" ht="15" customHeight="true" x14ac:dyDescent="0.2">
      <c r="B319" s="423"/>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4" customFormat="true" ht="15" customHeight="true" x14ac:dyDescent="0.2">
      <c r="B320" s="423"/>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4" customFormat="true" ht="15" customHeight="true" x14ac:dyDescent="0.2">
      <c r="B321" s="423"/>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4" customFormat="true" ht="15" customHeight="true" x14ac:dyDescent="0.2">
      <c r="B322" s="423"/>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4" customFormat="true" ht="15" customHeight="true" x14ac:dyDescent="0.2">
      <c r="B323" s="423"/>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4" customFormat="true" ht="15" customHeight="true" x14ac:dyDescent="0.2">
      <c r="B324" s="423"/>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4" customFormat="true" ht="15" customHeight="true" x14ac:dyDescent="0.2">
      <c r="B325" s="423"/>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4" customFormat="true" ht="15" customHeight="true" x14ac:dyDescent="0.2">
      <c r="B326" s="423"/>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4" customFormat="true" ht="15" customHeight="true" x14ac:dyDescent="0.2">
      <c r="B327" s="423"/>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4" customFormat="true" ht="15" customHeight="true" x14ac:dyDescent="0.2">
      <c r="B328" s="423"/>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4" customFormat="true" ht="250.15" customHeight="true" x14ac:dyDescent="0.2">
      <c r="B329" s="423"/>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4" customFormat="true" ht="15" customHeight="true" x14ac:dyDescent="0.2">
      <c r="B339" s="423"/>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34" t="s">
        <v>114</v>
      </c>
      <c r="BD339" s="2214"/>
      <c r="BE339" s="2214"/>
      <c r="BF339" s="2214"/>
      <c r="BG339" s="2215"/>
      <c r="BH339" s="2213" t="s">
        <v>38</v>
      </c>
      <c r="BI339" s="2214"/>
      <c r="BJ339" s="2214"/>
      <c r="BK339" s="2214"/>
      <c r="BL339" s="2215"/>
      <c r="BM339" s="2213" t="s">
        <v>37</v>
      </c>
      <c r="BN339" s="2214"/>
      <c r="BO339" s="2214"/>
      <c r="BP339" s="2214"/>
      <c r="BQ339" s="2216"/>
      <c r="BR339" s="1790" t="s">
        <v>137</v>
      </c>
      <c r="BS339" s="1791"/>
      <c r="BT339" s="1791"/>
      <c r="BU339" s="1791"/>
      <c r="BV339" s="1791"/>
      <c r="BW339" s="1791"/>
      <c r="BX339" s="1791"/>
      <c r="BY339" s="1792"/>
      <c r="BZ339" s="313"/>
      <c r="CA339" s="313"/>
      <c r="CB339" s="313"/>
      <c r="CC339" s="313"/>
      <c r="CD339" s="313"/>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4" customFormat="true" ht="12.75" x14ac:dyDescent="0.2">
      <c r="B340" s="423"/>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146</v>
      </c>
      <c r="BS340" s="180" t="s">
        <v>147</v>
      </c>
      <c r="BT340" s="180" t="s">
        <v>148</v>
      </c>
      <c r="BU340" s="180" t="s">
        <v>149</v>
      </c>
      <c r="BV340" s="180" t="s">
        <v>150</v>
      </c>
      <c r="BW340" s="180" t="s">
        <v>151</v>
      </c>
      <c r="BX340" s="180" t="s">
        <v>152</v>
      </c>
      <c r="BY340" s="181" t="s">
        <v>153</v>
      </c>
      <c r="BZ340" s="181" t="s">
        <v>154</v>
      </c>
      <c r="CA340" s="181" t="s">
        <v>155</v>
      </c>
      <c r="CB340" s="181" t="s">
        <v>156</v>
      </c>
      <c r="CC340" s="181" t="s">
        <v>157</v>
      </c>
      <c r="CD340" s="181" t="s">
        <v>158</v>
      </c>
      <c r="CE340" s="1867"/>
      <c r="CF340" s="1867"/>
      <c r="CG340" s="1867"/>
      <c r="CH340" s="1867"/>
      <c r="CI340" s="1867"/>
      <c r="CJ340" s="1867"/>
      <c r="CK340" s="1867"/>
      <c r="CL340" s="1867"/>
      <c r="CM340" s="1867"/>
      <c r="CN340" s="1867"/>
      <c r="CO340" s="1867"/>
      <c r="CP340" s="1867"/>
      <c r="CQ340" s="1867"/>
      <c r="CR340" s="1867"/>
      <c r="CS340" s="1867"/>
      <c r="CT340" s="1867"/>
      <c r="CU340" s="1867"/>
      <c r="CV340" s="1867"/>
      <c r="CW340" s="1867"/>
      <c r="CX340" s="1867"/>
      <c r="CY340" s="1867"/>
      <c r="CZ340" s="1867"/>
    </row>
    <row r="341" s="424" customFormat="true" ht="15" customHeight="true" x14ac:dyDescent="0.2">
      <c r="B341" s="423"/>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17" t="s">
        <v>144</v>
      </c>
      <c r="BB341" s="162" t="s">
        <v>49</v>
      </c>
      <c r="BC341" s="1106" t="s">
        <v>35</v>
      </c>
      <c r="BD341" s="1127" t="s">
        <v>35</v>
      </c>
      <c r="BE341" s="1127" t="s">
        <v>35</v>
      </c>
      <c r="BF341" s="1127" t="s">
        <v>35</v>
      </c>
      <c r="BG341" s="1148" t="s">
        <v>35</v>
      </c>
      <c r="BH341" s="1168" t="s">
        <v>35</v>
      </c>
      <c r="BI341" s="1127" t="s">
        <v>35</v>
      </c>
      <c r="BJ341" s="1127" t="s">
        <v>35</v>
      </c>
      <c r="BK341" s="1127" t="s">
        <v>35</v>
      </c>
      <c r="BL341" s="1148" t="s">
        <v>35</v>
      </c>
      <c r="BM341" s="1168" t="s">
        <v>35</v>
      </c>
      <c r="BN341" s="1127" t="s">
        <v>35</v>
      </c>
      <c r="BO341" s="1127" t="s">
        <v>35</v>
      </c>
      <c r="BP341" s="1127" t="s">
        <v>35</v>
      </c>
      <c r="BQ341" s="1148" t="s">
        <v>35</v>
      </c>
      <c r="BR341" s="1168" t="s">
        <v>35</v>
      </c>
      <c r="BS341" s="1127" t="s">
        <v>35</v>
      </c>
      <c r="BT341" s="1127" t="s">
        <v>35</v>
      </c>
      <c r="BU341" s="1127" t="s">
        <v>35</v>
      </c>
      <c r="BV341" s="1127" t="s">
        <v>35</v>
      </c>
      <c r="BW341" s="1127" t="s">
        <v>35</v>
      </c>
      <c r="BX341" s="1127" t="s">
        <v>35</v>
      </c>
      <c r="BY341" s="1188" t="s">
        <v>35</v>
      </c>
      <c r="BZ341" s="1188" t="s">
        <v>35</v>
      </c>
      <c r="CA341" s="1188" t="s">
        <v>35</v>
      </c>
      <c r="CB341" s="1188" t="s">
        <v>35</v>
      </c>
      <c r="CC341" s="1188" t="s">
        <v>35</v>
      </c>
      <c r="CD341" s="1188" t="s">
        <v>35</v>
      </c>
      <c r="CE341" s="1868"/>
      <c r="CF341" s="1868"/>
      <c r="CG341" s="1868"/>
      <c r="CH341" s="1868"/>
      <c r="CI341" s="1868"/>
      <c r="CJ341" s="1868"/>
      <c r="CK341" s="1868"/>
      <c r="CL341" s="1868"/>
      <c r="CM341" s="1868"/>
      <c r="CN341" s="1868"/>
      <c r="CO341" s="1868"/>
      <c r="CP341" s="1868"/>
      <c r="CQ341" s="1868"/>
      <c r="CR341" s="1868"/>
      <c r="CS341" s="1868"/>
      <c r="CT341" s="1868"/>
      <c r="CU341" s="1868"/>
      <c r="CV341" s="1868"/>
      <c r="CW341" s="1868"/>
      <c r="CX341" s="1868"/>
      <c r="CY341" s="1868"/>
      <c r="CZ341" s="1868"/>
    </row>
    <row r="342" s="424" customFormat="true" ht="15" customHeight="true" x14ac:dyDescent="0.2">
      <c r="B342" s="423"/>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18"/>
      <c r="BB342" s="163" t="s">
        <v>48</v>
      </c>
      <c r="BC342" s="1107" t="s">
        <v>35</v>
      </c>
      <c r="BD342" s="1128" t="s">
        <v>35</v>
      </c>
      <c r="BE342" s="1128" t="s">
        <v>35</v>
      </c>
      <c r="BF342" s="1128" t="s">
        <v>35</v>
      </c>
      <c r="BG342" s="1149" t="s">
        <v>35</v>
      </c>
      <c r="BH342" s="1169" t="s">
        <v>35</v>
      </c>
      <c r="BI342" s="1128" t="s">
        <v>35</v>
      </c>
      <c r="BJ342" s="1128" t="s">
        <v>35</v>
      </c>
      <c r="BK342" s="1128" t="s">
        <v>35</v>
      </c>
      <c r="BL342" s="1149" t="s">
        <v>35</v>
      </c>
      <c r="BM342" s="1169" t="s">
        <v>35</v>
      </c>
      <c r="BN342" s="1128" t="s">
        <v>35</v>
      </c>
      <c r="BO342" s="1128" t="s">
        <v>35</v>
      </c>
      <c r="BP342" s="1128" t="s">
        <v>35</v>
      </c>
      <c r="BQ342" s="1149" t="s">
        <v>35</v>
      </c>
      <c r="BR342" s="1169" t="s">
        <v>35</v>
      </c>
      <c r="BS342" s="1128" t="s">
        <v>35</v>
      </c>
      <c r="BT342" s="1128" t="s">
        <v>35</v>
      </c>
      <c r="BU342" s="1128" t="s">
        <v>35</v>
      </c>
      <c r="BV342" s="1128" t="s">
        <v>35</v>
      </c>
      <c r="BW342" s="1128" t="s">
        <v>35</v>
      </c>
      <c r="BX342" s="1128" t="s">
        <v>35</v>
      </c>
      <c r="BY342" s="1189" t="s">
        <v>35</v>
      </c>
      <c r="BZ342" s="1189" t="s">
        <v>35</v>
      </c>
      <c r="CA342" s="1189" t="s">
        <v>35</v>
      </c>
      <c r="CB342" s="1189" t="s">
        <v>35</v>
      </c>
      <c r="CC342" s="1189" t="s">
        <v>35</v>
      </c>
      <c r="CD342" s="1189" t="s">
        <v>35</v>
      </c>
      <c r="CE342" s="1869"/>
      <c r="CF342" s="1869"/>
      <c r="CG342" s="1869"/>
      <c r="CH342" s="1869"/>
      <c r="CI342" s="1869"/>
      <c r="CJ342" s="1869"/>
      <c r="CK342" s="1869"/>
      <c r="CL342" s="1869"/>
      <c r="CM342" s="1869"/>
      <c r="CN342" s="1869"/>
      <c r="CO342" s="1869"/>
      <c r="CP342" s="1869"/>
      <c r="CQ342" s="1869"/>
      <c r="CR342" s="1869"/>
      <c r="CS342" s="1869"/>
      <c r="CT342" s="1869"/>
      <c r="CU342" s="1869"/>
      <c r="CV342" s="1869"/>
      <c r="CW342" s="1869"/>
      <c r="CX342" s="1869"/>
      <c r="CY342" s="1869"/>
      <c r="CZ342" s="1869"/>
    </row>
    <row r="343" s="424" customFormat="true" ht="15" customHeight="true" x14ac:dyDescent="0.2">
      <c r="B343" s="423"/>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19" t="s">
        <v>139</v>
      </c>
      <c r="BB343" s="163" t="s">
        <v>49</v>
      </c>
      <c r="BC343" s="1107" t="s">
        <v>35</v>
      </c>
      <c r="BD343" s="1128" t="s">
        <v>35</v>
      </c>
      <c r="BE343" s="1128" t="s">
        <v>35</v>
      </c>
      <c r="BF343" s="1128" t="s">
        <v>35</v>
      </c>
      <c r="BG343" s="1149" t="s">
        <v>35</v>
      </c>
      <c r="BH343" s="1169" t="s">
        <v>35</v>
      </c>
      <c r="BI343" s="1128" t="s">
        <v>35</v>
      </c>
      <c r="BJ343" s="1128" t="s">
        <v>35</v>
      </c>
      <c r="BK343" s="1128" t="s">
        <v>35</v>
      </c>
      <c r="BL343" s="1149" t="s">
        <v>35</v>
      </c>
      <c r="BM343" s="1169" t="s">
        <v>35</v>
      </c>
      <c r="BN343" s="1128" t="s">
        <v>35</v>
      </c>
      <c r="BO343" s="1128" t="s">
        <v>35</v>
      </c>
      <c r="BP343" s="1128" t="s">
        <v>35</v>
      </c>
      <c r="BQ343" s="1149" t="s">
        <v>35</v>
      </c>
      <c r="BR343" s="1169" t="s">
        <v>35</v>
      </c>
      <c r="BS343" s="1128" t="s">
        <v>35</v>
      </c>
      <c r="BT343" s="1128" t="s">
        <v>35</v>
      </c>
      <c r="BU343" s="1128" t="s">
        <v>35</v>
      </c>
      <c r="BV343" s="1128" t="s">
        <v>35</v>
      </c>
      <c r="BW343" s="1128" t="s">
        <v>35</v>
      </c>
      <c r="BX343" s="1128" t="s">
        <v>35</v>
      </c>
      <c r="BY343" s="1189" t="s">
        <v>35</v>
      </c>
      <c r="BZ343" s="1189" t="s">
        <v>35</v>
      </c>
      <c r="CA343" s="1189" t="s">
        <v>35</v>
      </c>
      <c r="CB343" s="1189" t="s">
        <v>35</v>
      </c>
      <c r="CC343" s="1189" t="s">
        <v>35</v>
      </c>
      <c r="CD343" s="1189" t="s">
        <v>35</v>
      </c>
      <c r="CE343" s="1869"/>
      <c r="CF343" s="1869"/>
      <c r="CG343" s="1869"/>
      <c r="CH343" s="1869"/>
      <c r="CI343" s="1869"/>
      <c r="CJ343" s="1869"/>
      <c r="CK343" s="1869"/>
      <c r="CL343" s="1869"/>
      <c r="CM343" s="1869"/>
      <c r="CN343" s="1869"/>
      <c r="CO343" s="1869"/>
      <c r="CP343" s="1869"/>
      <c r="CQ343" s="1869"/>
      <c r="CR343" s="1869"/>
      <c r="CS343" s="1869"/>
      <c r="CT343" s="1869"/>
      <c r="CU343" s="1869"/>
      <c r="CV343" s="1869"/>
      <c r="CW343" s="1869"/>
      <c r="CX343" s="1869"/>
      <c r="CY343" s="1869"/>
      <c r="CZ343" s="1869"/>
    </row>
    <row r="344" s="424" customFormat="true" ht="15" customHeight="true" x14ac:dyDescent="0.2">
      <c r="B344" s="423"/>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18"/>
      <c r="BB344" s="163" t="s">
        <v>48</v>
      </c>
      <c r="BC344" s="1107" t="s">
        <v>35</v>
      </c>
      <c r="BD344" s="1128" t="s">
        <v>35</v>
      </c>
      <c r="BE344" s="1128" t="s">
        <v>35</v>
      </c>
      <c r="BF344" s="1128" t="s">
        <v>35</v>
      </c>
      <c r="BG344" s="1149" t="s">
        <v>35</v>
      </c>
      <c r="BH344" s="1169" t="s">
        <v>35</v>
      </c>
      <c r="BI344" s="1128" t="s">
        <v>35</v>
      </c>
      <c r="BJ344" s="1128" t="s">
        <v>35</v>
      </c>
      <c r="BK344" s="1128" t="s">
        <v>35</v>
      </c>
      <c r="BL344" s="1149" t="s">
        <v>35</v>
      </c>
      <c r="BM344" s="1169" t="s">
        <v>35</v>
      </c>
      <c r="BN344" s="1128" t="s">
        <v>35</v>
      </c>
      <c r="BO344" s="1128" t="s">
        <v>35</v>
      </c>
      <c r="BP344" s="1128" t="s">
        <v>35</v>
      </c>
      <c r="BQ344" s="1149" t="s">
        <v>35</v>
      </c>
      <c r="BR344" s="1169" t="s">
        <v>35</v>
      </c>
      <c r="BS344" s="1128" t="s">
        <v>35</v>
      </c>
      <c r="BT344" s="1128" t="s">
        <v>35</v>
      </c>
      <c r="BU344" s="1128" t="s">
        <v>35</v>
      </c>
      <c r="BV344" s="1128" t="s">
        <v>35</v>
      </c>
      <c r="BW344" s="1128" t="s">
        <v>35</v>
      </c>
      <c r="BX344" s="1128" t="s">
        <v>35</v>
      </c>
      <c r="BY344" s="1189" t="s">
        <v>35</v>
      </c>
      <c r="BZ344" s="1189" t="s">
        <v>35</v>
      </c>
      <c r="CA344" s="1189" t="s">
        <v>35</v>
      </c>
      <c r="CB344" s="1189" t="s">
        <v>35</v>
      </c>
      <c r="CC344" s="1189" t="s">
        <v>35</v>
      </c>
      <c r="CD344" s="1189" t="s">
        <v>35</v>
      </c>
      <c r="CE344" s="1869"/>
      <c r="CF344" s="1869"/>
      <c r="CG344" s="1869"/>
      <c r="CH344" s="1869"/>
      <c r="CI344" s="1869"/>
      <c r="CJ344" s="1869"/>
      <c r="CK344" s="1869"/>
      <c r="CL344" s="1869"/>
      <c r="CM344" s="1869"/>
      <c r="CN344" s="1869"/>
      <c r="CO344" s="1869"/>
      <c r="CP344" s="1869"/>
      <c r="CQ344" s="1869"/>
      <c r="CR344" s="1869"/>
      <c r="CS344" s="1869"/>
      <c r="CT344" s="1869"/>
      <c r="CU344" s="1869"/>
      <c r="CV344" s="1869"/>
      <c r="CW344" s="1869"/>
      <c r="CX344" s="1869"/>
      <c r="CY344" s="1869"/>
      <c r="CZ344" s="1869"/>
    </row>
    <row r="345" s="424" customFormat="true" ht="15" customHeight="true" x14ac:dyDescent="0.2">
      <c r="B345" s="423"/>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19" t="s">
        <v>140</v>
      </c>
      <c r="BB345" s="163" t="s">
        <v>49</v>
      </c>
      <c r="BC345" s="1107" t="s">
        <v>35</v>
      </c>
      <c r="BD345" s="1128" t="s">
        <v>35</v>
      </c>
      <c r="BE345" s="1128" t="s">
        <v>35</v>
      </c>
      <c r="BF345" s="1128" t="s">
        <v>35</v>
      </c>
      <c r="BG345" s="1149" t="s">
        <v>35</v>
      </c>
      <c r="BH345" s="1169" t="s">
        <v>35</v>
      </c>
      <c r="BI345" s="1128" t="s">
        <v>35</v>
      </c>
      <c r="BJ345" s="1128" t="s">
        <v>35</v>
      </c>
      <c r="BK345" s="1128" t="s">
        <v>35</v>
      </c>
      <c r="BL345" s="1149" t="s">
        <v>35</v>
      </c>
      <c r="BM345" s="1169" t="s">
        <v>35</v>
      </c>
      <c r="BN345" s="1128" t="s">
        <v>35</v>
      </c>
      <c r="BO345" s="1128" t="s">
        <v>35</v>
      </c>
      <c r="BP345" s="1128" t="s">
        <v>35</v>
      </c>
      <c r="BQ345" s="1149" t="s">
        <v>35</v>
      </c>
      <c r="BR345" s="1169" t="s">
        <v>35</v>
      </c>
      <c r="BS345" s="1128" t="s">
        <v>35</v>
      </c>
      <c r="BT345" s="1128" t="s">
        <v>35</v>
      </c>
      <c r="BU345" s="1128" t="s">
        <v>35</v>
      </c>
      <c r="BV345" s="1128" t="s">
        <v>35</v>
      </c>
      <c r="BW345" s="1128" t="s">
        <v>35</v>
      </c>
      <c r="BX345" s="1128" t="s">
        <v>35</v>
      </c>
      <c r="BY345" s="1189" t="s">
        <v>35</v>
      </c>
      <c r="BZ345" s="1189" t="s">
        <v>35</v>
      </c>
      <c r="CA345" s="1189" t="s">
        <v>35</v>
      </c>
      <c r="CB345" s="1189" t="s">
        <v>35</v>
      </c>
      <c r="CC345" s="1189" t="s">
        <v>35</v>
      </c>
      <c r="CD345" s="1189" t="s">
        <v>35</v>
      </c>
      <c r="CE345" s="1869"/>
      <c r="CF345" s="1869"/>
      <c r="CG345" s="1869"/>
      <c r="CH345" s="1869"/>
      <c r="CI345" s="1869"/>
      <c r="CJ345" s="1869"/>
      <c r="CK345" s="1869"/>
      <c r="CL345" s="1869"/>
      <c r="CM345" s="1869"/>
      <c r="CN345" s="1869"/>
      <c r="CO345" s="1869"/>
      <c r="CP345" s="1869"/>
      <c r="CQ345" s="1869"/>
      <c r="CR345" s="1869"/>
      <c r="CS345" s="1869"/>
      <c r="CT345" s="1869"/>
      <c r="CU345" s="1869"/>
      <c r="CV345" s="1869"/>
      <c r="CW345" s="1869"/>
      <c r="CX345" s="1869"/>
      <c r="CY345" s="1869"/>
      <c r="CZ345" s="1869"/>
    </row>
    <row r="346" s="424" customFormat="true" ht="15" customHeight="true" x14ac:dyDescent="0.2">
      <c r="B346" s="423"/>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18"/>
      <c r="BB346" s="163" t="s">
        <v>48</v>
      </c>
      <c r="BC346" s="1107" t="s">
        <v>35</v>
      </c>
      <c r="BD346" s="1128" t="s">
        <v>35</v>
      </c>
      <c r="BE346" s="1128" t="s">
        <v>35</v>
      </c>
      <c r="BF346" s="1128" t="s">
        <v>35</v>
      </c>
      <c r="BG346" s="1149" t="s">
        <v>35</v>
      </c>
      <c r="BH346" s="1169" t="s">
        <v>35</v>
      </c>
      <c r="BI346" s="1128" t="s">
        <v>35</v>
      </c>
      <c r="BJ346" s="1128" t="s">
        <v>35</v>
      </c>
      <c r="BK346" s="1128" t="s">
        <v>35</v>
      </c>
      <c r="BL346" s="1149" t="s">
        <v>35</v>
      </c>
      <c r="BM346" s="1169" t="s">
        <v>35</v>
      </c>
      <c r="BN346" s="1128" t="s">
        <v>35</v>
      </c>
      <c r="BO346" s="1128" t="s">
        <v>35</v>
      </c>
      <c r="BP346" s="1128" t="s">
        <v>35</v>
      </c>
      <c r="BQ346" s="1149" t="s">
        <v>35</v>
      </c>
      <c r="BR346" s="1169" t="s">
        <v>35</v>
      </c>
      <c r="BS346" s="1128" t="s">
        <v>35</v>
      </c>
      <c r="BT346" s="1128" t="s">
        <v>35</v>
      </c>
      <c r="BU346" s="1128" t="s">
        <v>35</v>
      </c>
      <c r="BV346" s="1128" t="s">
        <v>35</v>
      </c>
      <c r="BW346" s="1128" t="s">
        <v>35</v>
      </c>
      <c r="BX346" s="1128" t="s">
        <v>35</v>
      </c>
      <c r="BY346" s="1189" t="s">
        <v>35</v>
      </c>
      <c r="BZ346" s="1189" t="s">
        <v>35</v>
      </c>
      <c r="CA346" s="1189" t="s">
        <v>35</v>
      </c>
      <c r="CB346" s="1189" t="s">
        <v>35</v>
      </c>
      <c r="CC346" s="1189" t="s">
        <v>35</v>
      </c>
      <c r="CD346" s="1189" t="s">
        <v>35</v>
      </c>
      <c r="CE346" s="1869"/>
      <c r="CF346" s="1869"/>
      <c r="CG346" s="1869"/>
      <c r="CH346" s="1869"/>
      <c r="CI346" s="1869"/>
      <c r="CJ346" s="1869"/>
      <c r="CK346" s="1869"/>
      <c r="CL346" s="1869"/>
      <c r="CM346" s="1869"/>
      <c r="CN346" s="1869"/>
      <c r="CO346" s="1869"/>
      <c r="CP346" s="1869"/>
      <c r="CQ346" s="1869"/>
      <c r="CR346" s="1869"/>
      <c r="CS346" s="1869"/>
      <c r="CT346" s="1869"/>
      <c r="CU346" s="1869"/>
      <c r="CV346" s="1869"/>
      <c r="CW346" s="1869"/>
      <c r="CX346" s="1869"/>
      <c r="CY346" s="1869"/>
      <c r="CZ346" s="1869"/>
    </row>
    <row r="347" s="424" customFormat="true" ht="15" customHeight="true" x14ac:dyDescent="0.2">
      <c r="B347" s="423"/>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19" t="s">
        <v>141</v>
      </c>
      <c r="BB347" s="163" t="s">
        <v>49</v>
      </c>
      <c r="BC347" s="1107" t="s">
        <v>35</v>
      </c>
      <c r="BD347" s="1128" t="s">
        <v>35</v>
      </c>
      <c r="BE347" s="1128" t="s">
        <v>35</v>
      </c>
      <c r="BF347" s="1128" t="s">
        <v>35</v>
      </c>
      <c r="BG347" s="1149" t="s">
        <v>35</v>
      </c>
      <c r="BH347" s="1169" t="s">
        <v>35</v>
      </c>
      <c r="BI347" s="1128" t="s">
        <v>35</v>
      </c>
      <c r="BJ347" s="1128" t="s">
        <v>35</v>
      </c>
      <c r="BK347" s="1128" t="s">
        <v>35</v>
      </c>
      <c r="BL347" s="1149" t="s">
        <v>35</v>
      </c>
      <c r="BM347" s="1169" t="s">
        <v>35</v>
      </c>
      <c r="BN347" s="1128" t="s">
        <v>35</v>
      </c>
      <c r="BO347" s="1128" t="s">
        <v>35</v>
      </c>
      <c r="BP347" s="1128" t="s">
        <v>35</v>
      </c>
      <c r="BQ347" s="1149" t="s">
        <v>35</v>
      </c>
      <c r="BR347" s="1169" t="s">
        <v>35</v>
      </c>
      <c r="BS347" s="1128" t="s">
        <v>35</v>
      </c>
      <c r="BT347" s="1128" t="s">
        <v>35</v>
      </c>
      <c r="BU347" s="1128" t="s">
        <v>35</v>
      </c>
      <c r="BV347" s="1128" t="s">
        <v>35</v>
      </c>
      <c r="BW347" s="1128" t="s">
        <v>35</v>
      </c>
      <c r="BX347" s="1128" t="s">
        <v>35</v>
      </c>
      <c r="BY347" s="1189" t="s">
        <v>35</v>
      </c>
      <c r="BZ347" s="1189" t="s">
        <v>35</v>
      </c>
      <c r="CA347" s="1189" t="s">
        <v>35</v>
      </c>
      <c r="CB347" s="1189" t="s">
        <v>35</v>
      </c>
      <c r="CC347" s="1189" t="s">
        <v>35</v>
      </c>
      <c r="CD347" s="1189" t="s">
        <v>35</v>
      </c>
      <c r="CE347" s="1869"/>
      <c r="CF347" s="1869"/>
      <c r="CG347" s="1869"/>
      <c r="CH347" s="1869"/>
      <c r="CI347" s="1869"/>
      <c r="CJ347" s="1869"/>
      <c r="CK347" s="1869"/>
      <c r="CL347" s="1869"/>
      <c r="CM347" s="1869"/>
      <c r="CN347" s="1869"/>
      <c r="CO347" s="1869"/>
      <c r="CP347" s="1869"/>
      <c r="CQ347" s="1869"/>
      <c r="CR347" s="1869"/>
      <c r="CS347" s="1869"/>
      <c r="CT347" s="1869"/>
      <c r="CU347" s="1869"/>
      <c r="CV347" s="1869"/>
      <c r="CW347" s="1869"/>
      <c r="CX347" s="1869"/>
      <c r="CY347" s="1869"/>
      <c r="CZ347" s="1869"/>
    </row>
    <row r="348" s="424" customFormat="true" ht="15" customHeight="true" x14ac:dyDescent="0.2">
      <c r="B348" s="423"/>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18"/>
      <c r="BB348" s="163" t="s">
        <v>48</v>
      </c>
      <c r="BC348" s="1107" t="s">
        <v>35</v>
      </c>
      <c r="BD348" s="1128" t="s">
        <v>35</v>
      </c>
      <c r="BE348" s="1128" t="s">
        <v>35</v>
      </c>
      <c r="BF348" s="1128" t="s">
        <v>35</v>
      </c>
      <c r="BG348" s="1149" t="s">
        <v>35</v>
      </c>
      <c r="BH348" s="1169" t="s">
        <v>35</v>
      </c>
      <c r="BI348" s="1128" t="s">
        <v>35</v>
      </c>
      <c r="BJ348" s="1128" t="s">
        <v>35</v>
      </c>
      <c r="BK348" s="1128" t="s">
        <v>35</v>
      </c>
      <c r="BL348" s="1149" t="s">
        <v>35</v>
      </c>
      <c r="BM348" s="1169" t="s">
        <v>35</v>
      </c>
      <c r="BN348" s="1128" t="s">
        <v>35</v>
      </c>
      <c r="BO348" s="1128" t="s">
        <v>35</v>
      </c>
      <c r="BP348" s="1128" t="s">
        <v>35</v>
      </c>
      <c r="BQ348" s="1149" t="s">
        <v>35</v>
      </c>
      <c r="BR348" s="1169" t="s">
        <v>35</v>
      </c>
      <c r="BS348" s="1128" t="s">
        <v>35</v>
      </c>
      <c r="BT348" s="1128" t="s">
        <v>35</v>
      </c>
      <c r="BU348" s="1128" t="s">
        <v>35</v>
      </c>
      <c r="BV348" s="1128" t="s">
        <v>35</v>
      </c>
      <c r="BW348" s="1128" t="s">
        <v>35</v>
      </c>
      <c r="BX348" s="1128" t="s">
        <v>35</v>
      </c>
      <c r="BY348" s="1189" t="s">
        <v>35</v>
      </c>
      <c r="BZ348" s="1189" t="s">
        <v>35</v>
      </c>
      <c r="CA348" s="1189" t="s">
        <v>35</v>
      </c>
      <c r="CB348" s="1189" t="s">
        <v>35</v>
      </c>
      <c r="CC348" s="1189" t="s">
        <v>35</v>
      </c>
      <c r="CD348" s="1189" t="s">
        <v>35</v>
      </c>
      <c r="CE348" s="1869"/>
      <c r="CF348" s="1869"/>
      <c r="CG348" s="1869"/>
      <c r="CH348" s="1869"/>
      <c r="CI348" s="1869"/>
      <c r="CJ348" s="1869"/>
      <c r="CK348" s="1869"/>
      <c r="CL348" s="1869"/>
      <c r="CM348" s="1869"/>
      <c r="CN348" s="1869"/>
      <c r="CO348" s="1869"/>
      <c r="CP348" s="1869"/>
      <c r="CQ348" s="1869"/>
      <c r="CR348" s="1869"/>
      <c r="CS348" s="1869"/>
      <c r="CT348" s="1869"/>
      <c r="CU348" s="1869"/>
      <c r="CV348" s="1869"/>
      <c r="CW348" s="1869"/>
      <c r="CX348" s="1869"/>
      <c r="CY348" s="1869"/>
      <c r="CZ348" s="1869"/>
    </row>
    <row r="349" s="424" customFormat="true" ht="15" customHeight="true" x14ac:dyDescent="0.2">
      <c r="B349" s="423"/>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19" t="s">
        <v>142</v>
      </c>
      <c r="BB349" s="163" t="s">
        <v>49</v>
      </c>
      <c r="BC349" s="1107" t="s">
        <v>35</v>
      </c>
      <c r="BD349" s="1128" t="s">
        <v>35</v>
      </c>
      <c r="BE349" s="1128" t="s">
        <v>35</v>
      </c>
      <c r="BF349" s="1128" t="s">
        <v>35</v>
      </c>
      <c r="BG349" s="1149" t="s">
        <v>35</v>
      </c>
      <c r="BH349" s="1169" t="s">
        <v>35</v>
      </c>
      <c r="BI349" s="1128" t="s">
        <v>35</v>
      </c>
      <c r="BJ349" s="1128" t="s">
        <v>35</v>
      </c>
      <c r="BK349" s="1128" t="s">
        <v>35</v>
      </c>
      <c r="BL349" s="1149" t="s">
        <v>35</v>
      </c>
      <c r="BM349" s="1169" t="s">
        <v>35</v>
      </c>
      <c r="BN349" s="1128" t="s">
        <v>35</v>
      </c>
      <c r="BO349" s="1128" t="s">
        <v>35</v>
      </c>
      <c r="BP349" s="1128" t="s">
        <v>35</v>
      </c>
      <c r="BQ349" s="1149" t="s">
        <v>35</v>
      </c>
      <c r="BR349" s="1169" t="s">
        <v>35</v>
      </c>
      <c r="BS349" s="1128" t="s">
        <v>35</v>
      </c>
      <c r="BT349" s="1128" t="s">
        <v>35</v>
      </c>
      <c r="BU349" s="1128" t="s">
        <v>35</v>
      </c>
      <c r="BV349" s="1128" t="s">
        <v>35</v>
      </c>
      <c r="BW349" s="1128" t="s">
        <v>35</v>
      </c>
      <c r="BX349" s="1128" t="s">
        <v>35</v>
      </c>
      <c r="BY349" s="1189" t="s">
        <v>35</v>
      </c>
      <c r="BZ349" s="1189" t="s">
        <v>35</v>
      </c>
      <c r="CA349" s="1189" t="s">
        <v>35</v>
      </c>
      <c r="CB349" s="1189" t="s">
        <v>35</v>
      </c>
      <c r="CC349" s="1189" t="s">
        <v>35</v>
      </c>
      <c r="CD349" s="1189" t="s">
        <v>35</v>
      </c>
      <c r="CE349" s="1869"/>
      <c r="CF349" s="1869"/>
      <c r="CG349" s="1869"/>
      <c r="CH349" s="1869"/>
      <c r="CI349" s="1869"/>
      <c r="CJ349" s="1869"/>
      <c r="CK349" s="1869"/>
      <c r="CL349" s="1869"/>
      <c r="CM349" s="1869"/>
      <c r="CN349" s="1869"/>
      <c r="CO349" s="1869"/>
      <c r="CP349" s="1869"/>
      <c r="CQ349" s="1869"/>
      <c r="CR349" s="1869"/>
      <c r="CS349" s="1869"/>
      <c r="CT349" s="1869"/>
      <c r="CU349" s="1869"/>
      <c r="CV349" s="1869"/>
      <c r="CW349" s="1869"/>
      <c r="CX349" s="1869"/>
      <c r="CY349" s="1869"/>
      <c r="CZ349" s="1869"/>
    </row>
    <row r="350" s="424" customFormat="true" ht="15" customHeight="true" x14ac:dyDescent="0.2">
      <c r="B350" s="423"/>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18"/>
      <c r="BB350" s="163" t="s">
        <v>48</v>
      </c>
      <c r="BC350" s="1107" t="s">
        <v>35</v>
      </c>
      <c r="BD350" s="1128" t="s">
        <v>35</v>
      </c>
      <c r="BE350" s="1128" t="s">
        <v>35</v>
      </c>
      <c r="BF350" s="1128" t="s">
        <v>35</v>
      </c>
      <c r="BG350" s="1149" t="s">
        <v>35</v>
      </c>
      <c r="BH350" s="1169" t="s">
        <v>35</v>
      </c>
      <c r="BI350" s="1128" t="s">
        <v>35</v>
      </c>
      <c r="BJ350" s="1128" t="s">
        <v>35</v>
      </c>
      <c r="BK350" s="1128" t="s">
        <v>35</v>
      </c>
      <c r="BL350" s="1149" t="s">
        <v>35</v>
      </c>
      <c r="BM350" s="1169" t="s">
        <v>35</v>
      </c>
      <c r="BN350" s="1128" t="s">
        <v>35</v>
      </c>
      <c r="BO350" s="1128" t="s">
        <v>35</v>
      </c>
      <c r="BP350" s="1128" t="s">
        <v>35</v>
      </c>
      <c r="BQ350" s="1149" t="s">
        <v>35</v>
      </c>
      <c r="BR350" s="1169" t="s">
        <v>35</v>
      </c>
      <c r="BS350" s="1128" t="s">
        <v>35</v>
      </c>
      <c r="BT350" s="1128" t="s">
        <v>35</v>
      </c>
      <c r="BU350" s="1128" t="s">
        <v>35</v>
      </c>
      <c r="BV350" s="1128" t="s">
        <v>35</v>
      </c>
      <c r="BW350" s="1128" t="s">
        <v>35</v>
      </c>
      <c r="BX350" s="1128" t="s">
        <v>35</v>
      </c>
      <c r="BY350" s="1189" t="s">
        <v>35</v>
      </c>
      <c r="BZ350" s="1189" t="s">
        <v>35</v>
      </c>
      <c r="CA350" s="1189" t="s">
        <v>35</v>
      </c>
      <c r="CB350" s="1189" t="s">
        <v>35</v>
      </c>
      <c r="CC350" s="1189" t="s">
        <v>35</v>
      </c>
      <c r="CD350" s="1189" t="s">
        <v>35</v>
      </c>
      <c r="CE350" s="1869"/>
      <c r="CF350" s="1869"/>
      <c r="CG350" s="1869"/>
      <c r="CH350" s="1869"/>
      <c r="CI350" s="1869"/>
      <c r="CJ350" s="1869"/>
      <c r="CK350" s="1869"/>
      <c r="CL350" s="1869"/>
      <c r="CM350" s="1869"/>
      <c r="CN350" s="1869"/>
      <c r="CO350" s="1869"/>
      <c r="CP350" s="1869"/>
      <c r="CQ350" s="1869"/>
      <c r="CR350" s="1869"/>
      <c r="CS350" s="1869"/>
      <c r="CT350" s="1869"/>
      <c r="CU350" s="1869"/>
      <c r="CV350" s="1869"/>
      <c r="CW350" s="1869"/>
      <c r="CX350" s="1869"/>
      <c r="CY350" s="1869"/>
      <c r="CZ350" s="1869"/>
    </row>
    <row r="351" s="424" customFormat="true" ht="15" customHeight="true" x14ac:dyDescent="0.2">
      <c r="B351" s="423"/>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19" t="s">
        <v>143</v>
      </c>
      <c r="BB351" s="163" t="s">
        <v>49</v>
      </c>
      <c r="BC351" s="1107" t="s">
        <v>35</v>
      </c>
      <c r="BD351" s="1128" t="s">
        <v>35</v>
      </c>
      <c r="BE351" s="1128" t="s">
        <v>35</v>
      </c>
      <c r="BF351" s="1128" t="s">
        <v>35</v>
      </c>
      <c r="BG351" s="1149" t="s">
        <v>35</v>
      </c>
      <c r="BH351" s="1169" t="s">
        <v>35</v>
      </c>
      <c r="BI351" s="1128" t="s">
        <v>35</v>
      </c>
      <c r="BJ351" s="1128" t="s">
        <v>35</v>
      </c>
      <c r="BK351" s="1128" t="s">
        <v>35</v>
      </c>
      <c r="BL351" s="1149" t="s">
        <v>35</v>
      </c>
      <c r="BM351" s="1169" t="s">
        <v>35</v>
      </c>
      <c r="BN351" s="1128" t="s">
        <v>35</v>
      </c>
      <c r="BO351" s="1128" t="s">
        <v>35</v>
      </c>
      <c r="BP351" s="1128" t="s">
        <v>35</v>
      </c>
      <c r="BQ351" s="1149" t="s">
        <v>35</v>
      </c>
      <c r="BR351" s="1169" t="s">
        <v>35</v>
      </c>
      <c r="BS351" s="1128" t="s">
        <v>35</v>
      </c>
      <c r="BT351" s="1128" t="s">
        <v>35</v>
      </c>
      <c r="BU351" s="1128" t="s">
        <v>35</v>
      </c>
      <c r="BV351" s="1128" t="s">
        <v>35</v>
      </c>
      <c r="BW351" s="1128" t="s">
        <v>35</v>
      </c>
      <c r="BX351" s="1128" t="s">
        <v>35</v>
      </c>
      <c r="BY351" s="1189" t="s">
        <v>35</v>
      </c>
      <c r="BZ351" s="1189" t="s">
        <v>35</v>
      </c>
      <c r="CA351" s="1189" t="s">
        <v>35</v>
      </c>
      <c r="CB351" s="1189" t="s">
        <v>35</v>
      </c>
      <c r="CC351" s="1189" t="s">
        <v>35</v>
      </c>
      <c r="CD351" s="1189" t="s">
        <v>35</v>
      </c>
      <c r="CE351" s="1869"/>
      <c r="CF351" s="1869"/>
      <c r="CG351" s="1869"/>
      <c r="CH351" s="1869"/>
      <c r="CI351" s="1869"/>
      <c r="CJ351" s="1869"/>
      <c r="CK351" s="1869"/>
      <c r="CL351" s="1869"/>
      <c r="CM351" s="1869"/>
      <c r="CN351" s="1869"/>
      <c r="CO351" s="1869"/>
      <c r="CP351" s="1869"/>
      <c r="CQ351" s="1869"/>
      <c r="CR351" s="1869"/>
      <c r="CS351" s="1869"/>
      <c r="CT351" s="1869"/>
      <c r="CU351" s="1869"/>
      <c r="CV351" s="1869"/>
      <c r="CW351" s="1869"/>
      <c r="CX351" s="1869"/>
      <c r="CY351" s="1869"/>
      <c r="CZ351" s="1869"/>
    </row>
    <row r="352" s="424" customFormat="true" ht="15" customHeight="true" x14ac:dyDescent="0.2">
      <c r="B352" s="423"/>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18"/>
      <c r="BB352" s="163" t="s">
        <v>48</v>
      </c>
      <c r="BC352" s="1107" t="s">
        <v>35</v>
      </c>
      <c r="BD352" s="1128" t="s">
        <v>35</v>
      </c>
      <c r="BE352" s="1128" t="s">
        <v>35</v>
      </c>
      <c r="BF352" s="1128" t="s">
        <v>35</v>
      </c>
      <c r="BG352" s="1149" t="s">
        <v>35</v>
      </c>
      <c r="BH352" s="1169" t="s">
        <v>35</v>
      </c>
      <c r="BI352" s="1128" t="s">
        <v>35</v>
      </c>
      <c r="BJ352" s="1128" t="s">
        <v>35</v>
      </c>
      <c r="BK352" s="1128" t="s">
        <v>35</v>
      </c>
      <c r="BL352" s="1149" t="s">
        <v>35</v>
      </c>
      <c r="BM352" s="1169" t="s">
        <v>35</v>
      </c>
      <c r="BN352" s="1128" t="s">
        <v>35</v>
      </c>
      <c r="BO352" s="1128" t="s">
        <v>35</v>
      </c>
      <c r="BP352" s="1128" t="s">
        <v>35</v>
      </c>
      <c r="BQ352" s="1149" t="s">
        <v>35</v>
      </c>
      <c r="BR352" s="1169" t="s">
        <v>35</v>
      </c>
      <c r="BS352" s="1128" t="s">
        <v>35</v>
      </c>
      <c r="BT352" s="1128" t="s">
        <v>35</v>
      </c>
      <c r="BU352" s="1128" t="s">
        <v>35</v>
      </c>
      <c r="BV352" s="1128" t="s">
        <v>35</v>
      </c>
      <c r="BW352" s="1128" t="s">
        <v>35</v>
      </c>
      <c r="BX352" s="1128" t="s">
        <v>35</v>
      </c>
      <c r="BY352" s="1189" t="s">
        <v>35</v>
      </c>
      <c r="BZ352" s="1189" t="s">
        <v>35</v>
      </c>
      <c r="CA352" s="1189" t="s">
        <v>35</v>
      </c>
      <c r="CB352" s="1189" t="s">
        <v>35</v>
      </c>
      <c r="CC352" s="1189" t="s">
        <v>35</v>
      </c>
      <c r="CD352" s="1189" t="s">
        <v>35</v>
      </c>
      <c r="CE352" s="1869"/>
      <c r="CF352" s="1869"/>
      <c r="CG352" s="1869"/>
      <c r="CH352" s="1869"/>
      <c r="CI352" s="1869"/>
      <c r="CJ352" s="1869"/>
      <c r="CK352" s="1869"/>
      <c r="CL352" s="1869"/>
      <c r="CM352" s="1869"/>
      <c r="CN352" s="1869"/>
      <c r="CO352" s="1869"/>
      <c r="CP352" s="1869"/>
      <c r="CQ352" s="1869"/>
      <c r="CR352" s="1869"/>
      <c r="CS352" s="1869"/>
      <c r="CT352" s="1869"/>
      <c r="CU352" s="1869"/>
      <c r="CV352" s="1869"/>
      <c r="CW352" s="1869"/>
      <c r="CX352" s="1869"/>
      <c r="CY352" s="1869"/>
      <c r="CZ352" s="1869"/>
    </row>
    <row r="353" s="424" customFormat="true" ht="15" customHeight="true" x14ac:dyDescent="0.2">
      <c r="B353" s="423"/>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19" t="s">
        <v>138</v>
      </c>
      <c r="BB353" s="163" t="s">
        <v>49</v>
      </c>
      <c r="BC353" s="1107" t="s">
        <v>35</v>
      </c>
      <c r="BD353" s="1128" t="s">
        <v>35</v>
      </c>
      <c r="BE353" s="1128" t="s">
        <v>35</v>
      </c>
      <c r="BF353" s="1128" t="s">
        <v>35</v>
      </c>
      <c r="BG353" s="1149" t="s">
        <v>35</v>
      </c>
      <c r="BH353" s="1169" t="s">
        <v>35</v>
      </c>
      <c r="BI353" s="1128" t="s">
        <v>35</v>
      </c>
      <c r="BJ353" s="1128" t="s">
        <v>35</v>
      </c>
      <c r="BK353" s="1128" t="s">
        <v>35</v>
      </c>
      <c r="BL353" s="1149" t="s">
        <v>35</v>
      </c>
      <c r="BM353" s="1169" t="s">
        <v>35</v>
      </c>
      <c r="BN353" s="1128" t="s">
        <v>35</v>
      </c>
      <c r="BO353" s="1128" t="s">
        <v>35</v>
      </c>
      <c r="BP353" s="1128" t="s">
        <v>35</v>
      </c>
      <c r="BQ353" s="1149" t="s">
        <v>35</v>
      </c>
      <c r="BR353" s="1169" t="s">
        <v>35</v>
      </c>
      <c r="BS353" s="1128" t="s">
        <v>35</v>
      </c>
      <c r="BT353" s="1128" t="s">
        <v>35</v>
      </c>
      <c r="BU353" s="1128" t="s">
        <v>35</v>
      </c>
      <c r="BV353" s="1128" t="s">
        <v>35</v>
      </c>
      <c r="BW353" s="1128" t="s">
        <v>35</v>
      </c>
      <c r="BX353" s="1128" t="s">
        <v>35</v>
      </c>
      <c r="BY353" s="1189" t="s">
        <v>35</v>
      </c>
      <c r="BZ353" s="1189" t="s">
        <v>35</v>
      </c>
      <c r="CA353" s="1189" t="s">
        <v>35</v>
      </c>
      <c r="CB353" s="1189" t="s">
        <v>35</v>
      </c>
      <c r="CC353" s="1189" t="s">
        <v>35</v>
      </c>
      <c r="CD353" s="1189" t="s">
        <v>35</v>
      </c>
      <c r="CE353" s="1869"/>
      <c r="CF353" s="1869"/>
      <c r="CG353" s="1869"/>
      <c r="CH353" s="1869"/>
      <c r="CI353" s="1869"/>
      <c r="CJ353" s="1869"/>
      <c r="CK353" s="1869"/>
      <c r="CL353" s="1869"/>
      <c r="CM353" s="1869"/>
      <c r="CN353" s="1869"/>
      <c r="CO353" s="1869"/>
      <c r="CP353" s="1869"/>
      <c r="CQ353" s="1869"/>
      <c r="CR353" s="1869"/>
      <c r="CS353" s="1869"/>
      <c r="CT353" s="1869"/>
      <c r="CU353" s="1869"/>
      <c r="CV353" s="1869"/>
      <c r="CW353" s="1869"/>
      <c r="CX353" s="1869"/>
      <c r="CY353" s="1869"/>
      <c r="CZ353" s="1869"/>
    </row>
    <row r="354" s="424" customFormat="true" ht="15" customHeight="true" x14ac:dyDescent="0.2">
      <c r="B354" s="423"/>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29"/>
      <c r="BB354" s="164" t="s">
        <v>48</v>
      </c>
      <c r="BC354" s="1108" t="s">
        <v>35</v>
      </c>
      <c r="BD354" s="1129" t="s">
        <v>35</v>
      </c>
      <c r="BE354" s="1129" t="s">
        <v>35</v>
      </c>
      <c r="BF354" s="1129" t="s">
        <v>35</v>
      </c>
      <c r="BG354" s="1150" t="s">
        <v>35</v>
      </c>
      <c r="BH354" s="1170" t="s">
        <v>35</v>
      </c>
      <c r="BI354" s="1129" t="s">
        <v>35</v>
      </c>
      <c r="BJ354" s="1129" t="s">
        <v>35</v>
      </c>
      <c r="BK354" s="1129" t="s">
        <v>35</v>
      </c>
      <c r="BL354" s="1150" t="s">
        <v>35</v>
      </c>
      <c r="BM354" s="1170" t="s">
        <v>35</v>
      </c>
      <c r="BN354" s="1129" t="s">
        <v>35</v>
      </c>
      <c r="BO354" s="1129" t="s">
        <v>35</v>
      </c>
      <c r="BP354" s="1129" t="s">
        <v>35</v>
      </c>
      <c r="BQ354" s="1150" t="s">
        <v>35</v>
      </c>
      <c r="BR354" s="1170" t="s">
        <v>35</v>
      </c>
      <c r="BS354" s="1129" t="s">
        <v>35</v>
      </c>
      <c r="BT354" s="1129" t="s">
        <v>35</v>
      </c>
      <c r="BU354" s="1129" t="s">
        <v>35</v>
      </c>
      <c r="BV354" s="1129" t="s">
        <v>35</v>
      </c>
      <c r="BW354" s="1129" t="s">
        <v>35</v>
      </c>
      <c r="BX354" s="1129" t="s">
        <v>35</v>
      </c>
      <c r="BY354" s="1190" t="s">
        <v>35</v>
      </c>
      <c r="BZ354" s="1190" t="s">
        <v>35</v>
      </c>
      <c r="CA354" s="1190" t="s">
        <v>35</v>
      </c>
      <c r="CB354" s="1190" t="s">
        <v>35</v>
      </c>
      <c r="CC354" s="1190" t="s">
        <v>35</v>
      </c>
      <c r="CD354" s="1190" t="s">
        <v>35</v>
      </c>
      <c r="CE354" s="1870"/>
      <c r="CF354" s="1870"/>
      <c r="CG354" s="1870"/>
      <c r="CH354" s="1870"/>
      <c r="CI354" s="1870"/>
      <c r="CJ354" s="1870"/>
      <c r="CK354" s="1870"/>
      <c r="CL354" s="1870"/>
      <c r="CM354" s="1870"/>
      <c r="CN354" s="1870"/>
      <c r="CO354" s="1870"/>
      <c r="CP354" s="1870"/>
      <c r="CQ354" s="1870"/>
      <c r="CR354" s="1870"/>
      <c r="CS354" s="1870"/>
      <c r="CT354" s="1870"/>
      <c r="CU354" s="1870"/>
      <c r="CV354" s="1870"/>
      <c r="CW354" s="1870"/>
      <c r="CX354" s="1870"/>
      <c r="CY354" s="1870"/>
      <c r="CZ354" s="1870"/>
    </row>
    <row r="355" s="424" customFormat="true" ht="15" customHeight="true" x14ac:dyDescent="0.2">
      <c r="B355" s="423"/>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24" customFormat="true" ht="15" customHeight="true" x14ac:dyDescent="0.2">
      <c r="B356" s="423"/>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4" customFormat="true" ht="15" customHeight="true" x14ac:dyDescent="0.2">
      <c r="B390" s="423"/>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4" customFormat="true" ht="15" customHeight="true" x14ac:dyDescent="0.2">
      <c r="B391" s="423"/>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4" customFormat="true" ht="15" customHeight="true" x14ac:dyDescent="0.2">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4" customFormat="true" ht="15" customHeight="true" x14ac:dyDescent="0.2">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4" customFormat="true" ht="15" customHeight="true" x14ac:dyDescent="0.2">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4" customFormat="true" ht="15" customHeight="true" x14ac:dyDescent="0.2">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4" customFormat="true" ht="15" customHeight="true" x14ac:dyDescent="0.2">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4" customFormat="true" ht="15" customHeight="true" x14ac:dyDescent="0.2">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4" customFormat="true" ht="15" customHeight="true" x14ac:dyDescent="0.2">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086" t="s">
        <v>129</v>
      </c>
      <c r="D399" s="2087"/>
      <c r="E399" s="2087"/>
      <c r="F399" s="2087"/>
      <c r="G399" s="136"/>
      <c r="H399" s="2091" t="s">
        <v>130</v>
      </c>
      <c r="I399" s="2092"/>
      <c r="J399" s="2092"/>
      <c r="K399" s="2092"/>
      <c r="M399" s="2091" t="s">
        <v>131</v>
      </c>
      <c r="N399" s="2092"/>
      <c r="O399" s="2092"/>
      <c r="P399" s="2092"/>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093" t="s">
        <v>198</v>
      </c>
      <c r="D400" s="2094"/>
      <c r="E400" s="2094"/>
      <c r="H400" s="2095" t="s">
        <v>198</v>
      </c>
      <c r="I400" s="2094"/>
      <c r="J400" s="2094"/>
      <c r="M400" s="2096" t="s">
        <v>198</v>
      </c>
      <c r="N400" s="2094"/>
      <c r="O400" s="2094"/>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97"/>
      <c r="D401" s="2094"/>
      <c r="E401" s="417" t="s">
        <v>199</v>
      </c>
      <c r="H401" s="2097"/>
      <c r="I401" s="2094"/>
      <c r="J401" s="418" t="s">
        <v>199</v>
      </c>
      <c r="M401" s="2097"/>
      <c r="N401" s="2094"/>
      <c r="O401" s="419" t="s">
        <v>199</v>
      </c>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98" t="s">
        <v>135</v>
      </c>
      <c r="C402" s="2094"/>
      <c r="D402" s="2094"/>
      <c r="E402" s="420" t="s">
        <v>200</v>
      </c>
      <c r="H402" s="2094"/>
      <c r="I402" s="2094"/>
      <c r="J402" s="421" t="s">
        <v>200</v>
      </c>
      <c r="M402" s="2094"/>
      <c r="N402" s="2094"/>
      <c r="O402" s="422" t="s">
        <v>200</v>
      </c>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94"/>
      <c r="C403" s="2061" t="s">
        <v>201</v>
      </c>
      <c r="D403" s="2045"/>
      <c r="E403" s="479">
        <v>0.90417773883795571</v>
      </c>
      <c r="F403" s="462"/>
      <c r="G403" s="462"/>
      <c r="H403" s="2063" t="s">
        <v>201</v>
      </c>
      <c r="I403" s="2045"/>
      <c r="J403" s="480">
        <v>0.88929909951413177</v>
      </c>
      <c r="K403" s="462"/>
      <c r="L403" s="462"/>
      <c r="M403" s="2062" t="s">
        <v>202</v>
      </c>
      <c r="N403" s="2045"/>
      <c r="O403" s="481">
        <v>0.84062597293014385</v>
      </c>
      <c r="P403" s="462"/>
      <c r="Q403" s="462"/>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94"/>
      <c r="C404" s="2057" t="s">
        <v>202</v>
      </c>
      <c r="D404" s="2045"/>
      <c r="E404" s="482">
        <v>0.90057912383791738</v>
      </c>
      <c r="F404" s="462"/>
      <c r="G404" s="462"/>
      <c r="H404" s="2059" t="s">
        <v>202</v>
      </c>
      <c r="I404" s="2045"/>
      <c r="J404" s="483">
        <v>0.88051970603077756</v>
      </c>
      <c r="K404" s="462"/>
      <c r="L404" s="462"/>
      <c r="M404" s="2058" t="s">
        <v>201</v>
      </c>
      <c r="N404" s="2045"/>
      <c r="O404" s="484">
        <v>0.83902372481493825</v>
      </c>
      <c r="P404" s="462"/>
      <c r="Q404" s="462"/>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94"/>
      <c r="C405" s="2057" t="s">
        <v>203</v>
      </c>
      <c r="D405" s="2045"/>
      <c r="E405" s="482">
        <v>0.86477562852170176</v>
      </c>
      <c r="F405" s="462"/>
      <c r="G405" s="462"/>
      <c r="H405" s="2059" t="s">
        <v>203</v>
      </c>
      <c r="I405" s="2045"/>
      <c r="J405" s="483">
        <v>0.81575078059290096</v>
      </c>
      <c r="K405" s="462"/>
      <c r="L405" s="462"/>
      <c r="M405" s="2058" t="s">
        <v>203</v>
      </c>
      <c r="N405" s="2045"/>
      <c r="O405" s="484">
        <v>0.81707172199618738</v>
      </c>
      <c r="P405" s="462"/>
      <c r="Q405" s="462"/>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94"/>
      <c r="C406" s="2057" t="s">
        <v>204</v>
      </c>
      <c r="D406" s="2045"/>
      <c r="E406" s="482">
        <v>0.83079858172025745</v>
      </c>
      <c r="F406" s="462"/>
      <c r="G406" s="462"/>
      <c r="H406" s="2059" t="s">
        <v>204</v>
      </c>
      <c r="I406" s="2045"/>
      <c r="J406" s="483">
        <v>0.77971184735202104</v>
      </c>
      <c r="K406" s="462"/>
      <c r="L406" s="462"/>
      <c r="M406" s="2058" t="s">
        <v>205</v>
      </c>
      <c r="N406" s="2045"/>
      <c r="O406" s="484">
        <v>-0.7661968638313128</v>
      </c>
      <c r="P406" s="462"/>
      <c r="Q406" s="462"/>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94"/>
      <c r="C407" s="2057" t="s">
        <v>205</v>
      </c>
      <c r="D407" s="2045"/>
      <c r="E407" s="482">
        <v>-0.79733247845463007</v>
      </c>
      <c r="F407" s="462"/>
      <c r="G407" s="462"/>
      <c r="H407" s="2059" t="s">
        <v>206</v>
      </c>
      <c r="I407" s="2045"/>
      <c r="J407" s="483">
        <v>0.75559499897168303</v>
      </c>
      <c r="K407" s="462"/>
      <c r="L407" s="462"/>
      <c r="M407" s="2058" t="s">
        <v>204</v>
      </c>
      <c r="N407" s="2045"/>
      <c r="O407" s="484">
        <v>0.75308564545206524</v>
      </c>
      <c r="P407" s="462"/>
      <c r="Q407" s="462"/>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94"/>
      <c r="C408" s="2057" t="s">
        <v>206</v>
      </c>
      <c r="D408" s="2045"/>
      <c r="E408" s="482">
        <v>0.78852400238584164</v>
      </c>
      <c r="F408" s="462"/>
      <c r="G408" s="462"/>
      <c r="H408" s="2059" t="s">
        <v>207</v>
      </c>
      <c r="I408" s="2045"/>
      <c r="J408" s="483">
        <v>-0.72374701669468244</v>
      </c>
      <c r="K408" s="462"/>
      <c r="L408" s="462"/>
      <c r="M408" s="2058" t="s">
        <v>208</v>
      </c>
      <c r="N408" s="2045"/>
      <c r="O408" s="484">
        <v>0.72191046983466378</v>
      </c>
      <c r="P408" s="462"/>
      <c r="Q408" s="462"/>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94"/>
      <c r="C409" s="2057" t="s">
        <v>209</v>
      </c>
      <c r="D409" s="2045"/>
      <c r="E409" s="482">
        <v>-0.73844303700831349</v>
      </c>
      <c r="F409" s="462"/>
      <c r="G409" s="462"/>
      <c r="H409" s="2059" t="s">
        <v>208</v>
      </c>
      <c r="I409" s="2045"/>
      <c r="J409" s="483">
        <v>0.66418688369468104</v>
      </c>
      <c r="K409" s="462"/>
      <c r="L409" s="462"/>
      <c r="M409" s="2058" t="s">
        <v>209</v>
      </c>
      <c r="N409" s="2045"/>
      <c r="O409" s="484">
        <v>-0.67635284716862065</v>
      </c>
      <c r="P409" s="462"/>
      <c r="Q409" s="462"/>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94"/>
      <c r="C410" s="2057" t="s">
        <v>208</v>
      </c>
      <c r="D410" s="2045"/>
      <c r="E410" s="482">
        <v>0.73559051078169269</v>
      </c>
      <c r="F410" s="462"/>
      <c r="G410" s="462"/>
      <c r="H410" s="2059" t="s">
        <v>209</v>
      </c>
      <c r="I410" s="2045"/>
      <c r="J410" s="483">
        <v>-0.60940412596834237</v>
      </c>
      <c r="K410" s="462"/>
      <c r="L410" s="462"/>
      <c r="M410" s="2058" t="s">
        <v>206</v>
      </c>
      <c r="N410" s="2045"/>
      <c r="O410" s="484">
        <v>0.63889719026152381</v>
      </c>
      <c r="P410" s="462"/>
      <c r="Q410" s="462"/>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94"/>
      <c r="C411" s="2057" t="s">
        <v>210</v>
      </c>
      <c r="D411" s="2045"/>
      <c r="E411" s="482">
        <v>0.56171845503522466</v>
      </c>
      <c r="F411" s="462"/>
      <c r="G411" s="462"/>
      <c r="H411" s="2059" t="s">
        <v>205</v>
      </c>
      <c r="I411" s="2045"/>
      <c r="J411" s="483">
        <v>-0.55886356857351038</v>
      </c>
      <c r="K411" s="462"/>
      <c r="L411" s="462"/>
      <c r="M411" s="2058" t="s">
        <v>211</v>
      </c>
      <c r="N411" s="2045"/>
      <c r="O411" s="484">
        <v>0.53101141937727303</v>
      </c>
      <c r="P411" s="462"/>
      <c r="Q411" s="462"/>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94"/>
      <c r="C412" s="2057" t="s">
        <v>211</v>
      </c>
      <c r="D412" s="2045"/>
      <c r="E412" s="482">
        <v>0.54051924345545344</v>
      </c>
      <c r="F412" s="462"/>
      <c r="G412" s="462"/>
      <c r="H412" s="2059" t="s">
        <v>210</v>
      </c>
      <c r="I412" s="2045"/>
      <c r="J412" s="483">
        <v>0.55040180320891552</v>
      </c>
      <c r="K412" s="462"/>
      <c r="L412" s="462"/>
      <c r="M412" s="2058" t="s">
        <v>210</v>
      </c>
      <c r="N412" s="2045"/>
      <c r="O412" s="484">
        <v>0.5265238982670345</v>
      </c>
      <c r="P412" s="462"/>
      <c r="Q412" s="462"/>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94"/>
      <c r="C413" s="2057" t="s">
        <v>207</v>
      </c>
      <c r="D413" s="2045"/>
      <c r="E413" s="482">
        <v>-0.51056241627053367</v>
      </c>
      <c r="F413" s="462"/>
      <c r="G413" s="462"/>
      <c r="H413" s="2059" t="s">
        <v>212</v>
      </c>
      <c r="I413" s="2045"/>
      <c r="J413" s="483">
        <v>0.49303696533376107</v>
      </c>
      <c r="K413" s="462"/>
      <c r="L413" s="462"/>
      <c r="M413" s="2058" t="s">
        <v>213</v>
      </c>
      <c r="N413" s="2045"/>
      <c r="O413" s="484">
        <v>0.50584892319065899</v>
      </c>
      <c r="P413" s="462"/>
      <c r="Q413" s="462"/>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94"/>
      <c r="C414" s="2057" t="s">
        <v>212</v>
      </c>
      <c r="D414" s="2045"/>
      <c r="E414" s="482">
        <v>0.40968186103181775</v>
      </c>
      <c r="F414" s="462"/>
      <c r="G414" s="462"/>
      <c r="H414" s="2059" t="s">
        <v>211</v>
      </c>
      <c r="I414" s="2045"/>
      <c r="J414" s="483">
        <v>0.46116174053422943</v>
      </c>
      <c r="K414" s="462"/>
      <c r="L414" s="462"/>
      <c r="M414" s="2058" t="s">
        <v>214</v>
      </c>
      <c r="N414" s="2045"/>
      <c r="O414" s="484">
        <v>0.36670916388658842</v>
      </c>
      <c r="P414" s="462"/>
      <c r="Q414" s="462"/>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94"/>
      <c r="C415" s="2057" t="s">
        <v>215</v>
      </c>
      <c r="D415" s="2045"/>
      <c r="E415" s="482">
        <v>0.37039750507906971</v>
      </c>
      <c r="F415" s="462"/>
      <c r="G415" s="462"/>
      <c r="H415" s="2059" t="s">
        <v>216</v>
      </c>
      <c r="I415" s="2045"/>
      <c r="J415" s="483">
        <v>-0.39170551264471809</v>
      </c>
      <c r="K415" s="462"/>
      <c r="L415" s="462"/>
      <c r="M415" s="2058" t="s">
        <v>217</v>
      </c>
      <c r="N415" s="2045"/>
      <c r="O415" s="484">
        <v>0.35432840193498633</v>
      </c>
      <c r="P415" s="462"/>
      <c r="Q415" s="462"/>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94"/>
      <c r="C416" s="2057" t="s">
        <v>218</v>
      </c>
      <c r="D416" s="2045"/>
      <c r="E416" s="482">
        <v>-0.36648472684648936</v>
      </c>
      <c r="F416" s="462"/>
      <c r="G416" s="462"/>
      <c r="H416" s="2059" t="s">
        <v>218</v>
      </c>
      <c r="I416" s="2045"/>
      <c r="J416" s="483">
        <v>-0.3892463969692484</v>
      </c>
      <c r="K416" s="462"/>
      <c r="L416" s="462"/>
      <c r="M416" s="2058" t="s">
        <v>215</v>
      </c>
      <c r="N416" s="2045"/>
      <c r="O416" s="484">
        <v>0.34558146299510167</v>
      </c>
      <c r="P416" s="462"/>
      <c r="Q416" s="462"/>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94"/>
      <c r="C417" s="2057" t="s">
        <v>219</v>
      </c>
      <c r="D417" s="2045"/>
      <c r="E417" s="482">
        <v>0.2366141944562597</v>
      </c>
      <c r="F417" s="462"/>
      <c r="G417" s="462"/>
      <c r="H417" s="2059" t="s">
        <v>220</v>
      </c>
      <c r="I417" s="2045"/>
      <c r="J417" s="483">
        <v>-0.30793794611359326</v>
      </c>
      <c r="K417" s="462"/>
      <c r="L417" s="462"/>
      <c r="M417" s="2058" t="s">
        <v>207</v>
      </c>
      <c r="N417" s="2045"/>
      <c r="O417" s="484">
        <v>-0.34500801771412942</v>
      </c>
      <c r="P417" s="462"/>
      <c r="Q417" s="462"/>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94"/>
      <c r="C418" s="2057" t="s">
        <v>213</v>
      </c>
      <c r="D418" s="2045"/>
      <c r="E418" s="482">
        <v>0.23408769494386489</v>
      </c>
      <c r="F418" s="462"/>
      <c r="G418" s="462"/>
      <c r="H418" s="2059" t="s">
        <v>219</v>
      </c>
      <c r="I418" s="2045"/>
      <c r="J418" s="483">
        <v>0.29117157774198577</v>
      </c>
      <c r="K418" s="462"/>
      <c r="L418" s="462"/>
      <c r="M418" s="2058" t="s">
        <v>212</v>
      </c>
      <c r="N418" s="2045"/>
      <c r="O418" s="484">
        <v>0.29090977799056711</v>
      </c>
      <c r="P418" s="462"/>
      <c r="Q418" s="462"/>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94"/>
      <c r="C419" s="2057" t="s">
        <v>221</v>
      </c>
      <c r="D419" s="2045"/>
      <c r="E419" s="482">
        <v>-0.2302973830717934</v>
      </c>
      <c r="F419" s="462"/>
      <c r="G419" s="462"/>
      <c r="H419" s="2059" t="s">
        <v>215</v>
      </c>
      <c r="I419" s="2045"/>
      <c r="J419" s="483">
        <v>0.21543648114949232</v>
      </c>
      <c r="K419" s="462"/>
      <c r="L419" s="462"/>
      <c r="M419" s="2058" t="s">
        <v>218</v>
      </c>
      <c r="N419" s="2045"/>
      <c r="O419" s="484">
        <v>-0.19392872421720644</v>
      </c>
      <c r="P419" s="462"/>
      <c r="Q419" s="462"/>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94"/>
      <c r="C420" s="2057" t="s">
        <v>220</v>
      </c>
      <c r="D420" s="2045"/>
      <c r="E420" s="482">
        <v>-0.21974128978099516</v>
      </c>
      <c r="F420" s="462"/>
      <c r="G420" s="462"/>
      <c r="H420" s="2059" t="s">
        <v>222</v>
      </c>
      <c r="I420" s="2045"/>
      <c r="J420" s="483">
        <v>-0.17483788452848298</v>
      </c>
      <c r="K420" s="462"/>
      <c r="L420" s="462"/>
      <c r="M420" s="2058" t="s">
        <v>219</v>
      </c>
      <c r="N420" s="2045"/>
      <c r="O420" s="484">
        <v>0.18657452630075549</v>
      </c>
      <c r="P420" s="462"/>
      <c r="Q420" s="462"/>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94"/>
      <c r="C421" s="2057" t="s">
        <v>217</v>
      </c>
      <c r="D421" s="2045"/>
      <c r="E421" s="482">
        <v>0.21828700189849978</v>
      </c>
      <c r="F421" s="462"/>
      <c r="G421" s="462"/>
      <c r="H421" s="2059" t="s">
        <v>214</v>
      </c>
      <c r="I421" s="2045"/>
      <c r="J421" s="483">
        <v>-0.1702559742801944</v>
      </c>
      <c r="K421" s="462"/>
      <c r="L421" s="462"/>
      <c r="M421" s="2058" t="s">
        <v>221</v>
      </c>
      <c r="N421" s="2045"/>
      <c r="O421" s="484">
        <v>-0.18281497682043674</v>
      </c>
      <c r="P421" s="462"/>
      <c r="Q421" s="462"/>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94"/>
      <c r="C422" s="2057" t="s">
        <v>223</v>
      </c>
      <c r="D422" s="2045"/>
      <c r="E422" s="482">
        <v>-0.16782141479252696</v>
      </c>
      <c r="F422" s="462"/>
      <c r="G422" s="462"/>
      <c r="H422" s="2059" t="s">
        <v>217</v>
      </c>
      <c r="I422" s="2045"/>
      <c r="J422" s="483">
        <v>0.16815470516674813</v>
      </c>
      <c r="K422" s="462"/>
      <c r="L422" s="462"/>
      <c r="M422" s="2058" t="s">
        <v>220</v>
      </c>
      <c r="N422" s="2045"/>
      <c r="O422" s="484">
        <v>-0.16105262070106391</v>
      </c>
      <c r="P422" s="462"/>
      <c r="Q422" s="462"/>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94"/>
      <c r="C423" s="2057" t="s">
        <v>214</v>
      </c>
      <c r="D423" s="2045"/>
      <c r="E423" s="482">
        <v>0.13718412401225591</v>
      </c>
      <c r="F423" s="462"/>
      <c r="G423" s="462"/>
      <c r="H423" s="2059" t="s">
        <v>213</v>
      </c>
      <c r="I423" s="2045"/>
      <c r="J423" s="483">
        <v>-8.6438408632104821E-2</v>
      </c>
      <c r="K423" s="462"/>
      <c r="L423" s="462"/>
      <c r="M423" s="2058" t="s">
        <v>223</v>
      </c>
      <c r="N423" s="2045"/>
      <c r="O423" s="484">
        <v>5.2016980847117429E-2</v>
      </c>
      <c r="P423" s="462"/>
      <c r="Q423" s="462"/>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94"/>
      <c r="C424" s="2057" t="s">
        <v>216</v>
      </c>
      <c r="D424" s="2045"/>
      <c r="E424" s="482">
        <v>-9.3537306877774451E-2</v>
      </c>
      <c r="F424" s="462"/>
      <c r="G424" s="462"/>
      <c r="H424" s="2059" t="s">
        <v>224</v>
      </c>
      <c r="I424" s="2045"/>
      <c r="J424" s="483">
        <v>7.6877865105140608E-2</v>
      </c>
      <c r="K424" s="462"/>
      <c r="L424" s="462"/>
      <c r="M424" s="2058" t="s">
        <v>225</v>
      </c>
      <c r="N424" s="2045"/>
      <c r="O424" s="484">
        <v>4.1317920251491065E-2</v>
      </c>
      <c r="P424" s="462"/>
      <c r="Q424" s="462"/>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94"/>
      <c r="C425" s="2057" t="s">
        <v>226</v>
      </c>
      <c r="D425" s="2045"/>
      <c r="E425" s="482">
        <v>-6.1877327228666019E-2</v>
      </c>
      <c r="F425" s="462"/>
      <c r="G425" s="462"/>
      <c r="H425" s="2059" t="s">
        <v>221</v>
      </c>
      <c r="I425" s="2045"/>
      <c r="J425" s="483">
        <v>-5.9825190665873426E-2</v>
      </c>
      <c r="K425" s="462"/>
      <c r="L425" s="462"/>
      <c r="M425" s="2058" t="s">
        <v>222</v>
      </c>
      <c r="N425" s="2045"/>
      <c r="O425" s="484">
        <v>2.9793172238898821E-2</v>
      </c>
      <c r="P425" s="462"/>
      <c r="Q425" s="462"/>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94"/>
      <c r="C426" s="2057" t="s">
        <v>224</v>
      </c>
      <c r="D426" s="2045"/>
      <c r="E426" s="482">
        <v>5.9443564281041313E-2</v>
      </c>
      <c r="F426" s="462"/>
      <c r="G426" s="462"/>
      <c r="H426" s="2059" t="s">
        <v>225</v>
      </c>
      <c r="I426" s="2045"/>
      <c r="J426" s="483">
        <v>-5.9226046179015508E-2</v>
      </c>
      <c r="K426" s="462"/>
      <c r="L426" s="462"/>
      <c r="M426" s="2058" t="s">
        <v>224</v>
      </c>
      <c r="N426" s="2045"/>
      <c r="O426" s="484">
        <v>1.6168210711845998E-2</v>
      </c>
      <c r="P426" s="462"/>
      <c r="Q426" s="462"/>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94"/>
      <c r="C427" s="2057" t="s">
        <v>222</v>
      </c>
      <c r="D427" s="2045"/>
      <c r="E427" s="482">
        <v>-5.3028936660555984E-2</v>
      </c>
      <c r="F427" s="462"/>
      <c r="G427" s="462"/>
      <c r="H427" s="2059" t="s">
        <v>223</v>
      </c>
      <c r="I427" s="2045"/>
      <c r="J427" s="483">
        <v>-3.5550911134802458E-2</v>
      </c>
      <c r="K427" s="462"/>
      <c r="L427" s="462"/>
      <c r="M427" s="2058" t="s">
        <v>226</v>
      </c>
      <c r="N427" s="2045"/>
      <c r="O427" s="484">
        <v>-9.608261699843525E-3</v>
      </c>
      <c r="P427" s="462"/>
      <c r="Q427" s="462"/>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94"/>
      <c r="C428" s="2057" t="s">
        <v>227</v>
      </c>
      <c r="D428" s="2045"/>
      <c r="E428" s="482">
        <v>-8.9719280503383191E-3</v>
      </c>
      <c r="F428" s="462"/>
      <c r="G428" s="462"/>
      <c r="H428" s="2060" t="s">
        <v>226</v>
      </c>
      <c r="I428" s="2045"/>
      <c r="J428" s="485">
        <v>-3.0009460477861991E-2</v>
      </c>
      <c r="K428" s="462"/>
      <c r="L428" s="462"/>
      <c r="M428" s="2058" t="s">
        <v>216</v>
      </c>
      <c r="N428" s="2045"/>
      <c r="O428" s="484">
        <v>7.463460253912371E-3</v>
      </c>
      <c r="P428" s="462"/>
      <c r="Q428" s="462"/>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94"/>
      <c r="C429" s="2053" t="s">
        <v>225</v>
      </c>
      <c r="D429" s="2045"/>
      <c r="E429" s="486">
        <v>1.909678234474162E-3</v>
      </c>
      <c r="F429" s="462"/>
      <c r="G429" s="462"/>
      <c r="H429" s="2044"/>
      <c r="I429" s="2045"/>
      <c r="J429" s="478"/>
      <c r="K429" s="462"/>
      <c r="L429" s="462"/>
      <c r="M429" s="2055" t="s">
        <v>227</v>
      </c>
      <c r="N429" s="2045"/>
      <c r="O429" s="487">
        <v>-5.6437550745073537E-3</v>
      </c>
      <c r="P429" s="462"/>
      <c r="Q429" s="462"/>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94"/>
      <c r="C430" s="2044"/>
      <c r="D430" s="2045"/>
      <c r="E430" s="478"/>
      <c r="F430" s="462"/>
      <c r="G430" s="462"/>
      <c r="H430" s="2044"/>
      <c r="I430" s="2045"/>
      <c r="J430" s="478"/>
      <c r="K430" s="462"/>
      <c r="L430" s="462"/>
      <c r="M430" s="2044"/>
      <c r="N430" s="2045"/>
      <c r="O430" s="478"/>
      <c r="P430" s="462"/>
      <c r="Q430" s="462"/>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94"/>
      <c r="C431" s="2044"/>
      <c r="D431" s="2045"/>
      <c r="E431" s="478"/>
      <c r="F431" s="462"/>
      <c r="G431" s="462"/>
      <c r="H431" s="2044"/>
      <c r="I431" s="2045"/>
      <c r="J431" s="462"/>
      <c r="K431" s="462"/>
      <c r="L431" s="462"/>
      <c r="M431" s="2044"/>
      <c r="N431" s="2045"/>
      <c r="O431" s="478"/>
      <c r="P431" s="462"/>
      <c r="Q431" s="462"/>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94"/>
      <c r="C432" s="2044"/>
      <c r="D432" s="2045"/>
      <c r="E432" s="462"/>
      <c r="F432" s="462"/>
      <c r="G432" s="462"/>
      <c r="H432" s="2054" t="s">
        <v>228</v>
      </c>
      <c r="I432" s="2045"/>
      <c r="J432" s="2045"/>
      <c r="K432" s="462"/>
      <c r="L432" s="462"/>
      <c r="M432" s="2044"/>
      <c r="N432" s="2045"/>
      <c r="O432" s="462"/>
      <c r="P432" s="462"/>
      <c r="Q432" s="462"/>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94"/>
      <c r="C433" s="2051" t="s">
        <v>228</v>
      </c>
      <c r="D433" s="2045"/>
      <c r="E433" s="2045"/>
      <c r="F433" s="462"/>
      <c r="G433" s="462"/>
      <c r="H433" s="2044"/>
      <c r="I433" s="2045"/>
      <c r="J433" s="463" t="s">
        <v>229</v>
      </c>
      <c r="K433" s="462"/>
      <c r="L433" s="462"/>
      <c r="M433" s="2052" t="s">
        <v>228</v>
      </c>
      <c r="N433" s="2045"/>
      <c r="O433" s="2045"/>
      <c r="P433" s="462"/>
      <c r="Q433" s="462"/>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94"/>
      <c r="C434" s="2044"/>
      <c r="D434" s="2045"/>
      <c r="E434" s="464" t="s">
        <v>229</v>
      </c>
      <c r="F434" s="462"/>
      <c r="G434" s="462"/>
      <c r="H434" s="2063" t="s">
        <v>202</v>
      </c>
      <c r="I434" s="2045"/>
      <c r="J434" s="480">
        <v>0.77531495270852691</v>
      </c>
      <c r="K434" s="462"/>
      <c r="L434" s="462"/>
      <c r="M434" s="2044"/>
      <c r="N434" s="2045"/>
      <c r="O434" s="465" t="s">
        <v>229</v>
      </c>
      <c r="P434" s="462"/>
      <c r="Q434" s="462"/>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94"/>
      <c r="C435" s="2061" t="s">
        <v>202</v>
      </c>
      <c r="D435" s="2045"/>
      <c r="E435" s="479">
        <v>0.81104275829267092</v>
      </c>
      <c r="F435" s="462"/>
      <c r="G435" s="462"/>
      <c r="H435" s="2059" t="s">
        <v>212</v>
      </c>
      <c r="I435" s="2045"/>
      <c r="J435" s="483">
        <v>0.2430854491855243</v>
      </c>
      <c r="K435" s="462"/>
      <c r="L435" s="462"/>
      <c r="M435" s="2062" t="s">
        <v>202</v>
      </c>
      <c r="N435" s="2045"/>
      <c r="O435" s="481">
        <v>0.706652026364751</v>
      </c>
      <c r="P435" s="462"/>
      <c r="Q435" s="462"/>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94"/>
      <c r="C436" s="2057" t="s">
        <v>212</v>
      </c>
      <c r="D436" s="2045"/>
      <c r="E436" s="482">
        <v>0.16783922725849362</v>
      </c>
      <c r="F436" s="462"/>
      <c r="G436" s="462"/>
      <c r="H436" s="2059" t="s">
        <v>204</v>
      </c>
      <c r="I436" s="2045"/>
      <c r="J436" s="483">
        <v>0.60795056490110133</v>
      </c>
      <c r="K436" s="462"/>
      <c r="L436" s="462"/>
      <c r="M436" s="2058" t="s">
        <v>212</v>
      </c>
      <c r="N436" s="2045"/>
      <c r="O436" s="484">
        <v>8.4628498930521046E-2</v>
      </c>
      <c r="P436" s="462"/>
      <c r="Q436" s="462"/>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94"/>
      <c r="C437" s="2057" t="s">
        <v>204</v>
      </c>
      <c r="D437" s="2045"/>
      <c r="E437" s="482">
        <v>0.69022628338839132</v>
      </c>
      <c r="F437" s="462"/>
      <c r="G437" s="462"/>
      <c r="H437" s="2059" t="s">
        <v>203</v>
      </c>
      <c r="I437" s="2045"/>
      <c r="J437" s="483">
        <v>0.66544933603792722</v>
      </c>
      <c r="K437" s="462"/>
      <c r="L437" s="462"/>
      <c r="M437" s="2058" t="s">
        <v>204</v>
      </c>
      <c r="N437" s="2045"/>
      <c r="O437" s="484">
        <v>0.56713798938595372</v>
      </c>
      <c r="P437" s="462"/>
      <c r="Q437" s="462"/>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94"/>
      <c r="C438" s="2057" t="s">
        <v>203</v>
      </c>
      <c r="D438" s="2045"/>
      <c r="E438" s="482">
        <v>0.74783688768510426</v>
      </c>
      <c r="F438" s="462"/>
      <c r="G438" s="462"/>
      <c r="H438" s="2059" t="s">
        <v>219</v>
      </c>
      <c r="I438" s="2045"/>
      <c r="J438" s="483">
        <v>8.4780887684757264E-2</v>
      </c>
      <c r="K438" s="462"/>
      <c r="L438" s="462"/>
      <c r="M438" s="2058" t="s">
        <v>203</v>
      </c>
      <c r="N438" s="2045"/>
      <c r="O438" s="484">
        <v>0.66760619888581496</v>
      </c>
      <c r="P438" s="462"/>
      <c r="Q438" s="462"/>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94"/>
      <c r="C439" s="2057" t="s">
        <v>219</v>
      </c>
      <c r="D439" s="2045"/>
      <c r="E439" s="482">
        <v>5.5986277018184677E-2</v>
      </c>
      <c r="F439" s="462"/>
      <c r="G439" s="462"/>
      <c r="H439" s="2059" t="s">
        <v>217</v>
      </c>
      <c r="I439" s="2045"/>
      <c r="J439" s="483">
        <v>2.8276004869715991E-2</v>
      </c>
      <c r="K439" s="462"/>
      <c r="L439" s="462"/>
      <c r="M439" s="2058" t="s">
        <v>219</v>
      </c>
      <c r="N439" s="2045"/>
      <c r="O439" s="484">
        <v>3.4810053864351306E-2</v>
      </c>
      <c r="P439" s="462"/>
      <c r="Q439" s="462"/>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94"/>
      <c r="C440" s="2057" t="s">
        <v>217</v>
      </c>
      <c r="D440" s="2045"/>
      <c r="E440" s="482">
        <v>4.7649215197835645E-2</v>
      </c>
      <c r="F440" s="462"/>
      <c r="G440" s="462"/>
      <c r="H440" s="2059" t="s">
        <v>210</v>
      </c>
      <c r="I440" s="2045"/>
      <c r="J440" s="483">
        <v>0.30294214497562577</v>
      </c>
      <c r="K440" s="462"/>
      <c r="L440" s="462"/>
      <c r="M440" s="2058" t="s">
        <v>217</v>
      </c>
      <c r="N440" s="2045"/>
      <c r="O440" s="484">
        <v>0.12554861641780121</v>
      </c>
      <c r="P440" s="462"/>
      <c r="Q440" s="462"/>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94"/>
      <c r="C441" s="2057" t="s">
        <v>210</v>
      </c>
      <c r="D441" s="2045"/>
      <c r="E441" s="482">
        <v>0.31552762272715973</v>
      </c>
      <c r="F441" s="462"/>
      <c r="G441" s="462"/>
      <c r="H441" s="2059" t="s">
        <v>208</v>
      </c>
      <c r="I441" s="2045"/>
      <c r="J441" s="483">
        <v>0.44114421647205176</v>
      </c>
      <c r="K441" s="462"/>
      <c r="L441" s="462"/>
      <c r="M441" s="2058" t="s">
        <v>210</v>
      </c>
      <c r="N441" s="2045"/>
      <c r="O441" s="484">
        <v>0.27722741544631452</v>
      </c>
      <c r="P441" s="462"/>
      <c r="Q441" s="462"/>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94"/>
      <c r="C442" s="2057" t="s">
        <v>208</v>
      </c>
      <c r="D442" s="2045"/>
      <c r="E442" s="482">
        <v>0.54109339955207159</v>
      </c>
      <c r="F442" s="462"/>
      <c r="G442" s="462"/>
      <c r="H442" s="2059" t="s">
        <v>223</v>
      </c>
      <c r="I442" s="2045"/>
      <c r="J442" s="483">
        <v>1.2638672825146214E-3</v>
      </c>
      <c r="K442" s="462"/>
      <c r="L442" s="462"/>
      <c r="M442" s="2058" t="s">
        <v>208</v>
      </c>
      <c r="N442" s="2045"/>
      <c r="O442" s="484">
        <v>0.52115472645690497</v>
      </c>
      <c r="P442" s="462"/>
      <c r="Q442" s="462"/>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94"/>
      <c r="C443" s="2057" t="s">
        <v>223</v>
      </c>
      <c r="D443" s="2045"/>
      <c r="E443" s="482">
        <v>2.8164027262965387E-2</v>
      </c>
      <c r="F443" s="462"/>
      <c r="G443" s="462"/>
      <c r="H443" s="2059" t="s">
        <v>220</v>
      </c>
      <c r="I443" s="2045"/>
      <c r="J443" s="483">
        <v>9.4825778656658269E-2</v>
      </c>
      <c r="K443" s="462"/>
      <c r="L443" s="462"/>
      <c r="M443" s="2058" t="s">
        <v>223</v>
      </c>
      <c r="N443" s="2045"/>
      <c r="O443" s="484">
        <v>2.7057662964493816E-3</v>
      </c>
      <c r="P443" s="462"/>
      <c r="Q443" s="462"/>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94"/>
      <c r="C444" s="2057" t="s">
        <v>220</v>
      </c>
      <c r="D444" s="2045"/>
      <c r="E444" s="482">
        <v>4.8286234434615292E-2</v>
      </c>
      <c r="F444" s="462"/>
      <c r="G444" s="462"/>
      <c r="H444" s="2059" t="s">
        <v>209</v>
      </c>
      <c r="I444" s="2045"/>
      <c r="J444" s="483">
        <v>0.3713733887472393</v>
      </c>
      <c r="K444" s="462"/>
      <c r="L444" s="462"/>
      <c r="M444" s="2058" t="s">
        <v>220</v>
      </c>
      <c r="N444" s="2045"/>
      <c r="O444" s="484">
        <v>2.5937946634680759E-2</v>
      </c>
      <c r="P444" s="462"/>
      <c r="Q444" s="462"/>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94"/>
      <c r="C445" s="2057" t="s">
        <v>209</v>
      </c>
      <c r="D445" s="2045"/>
      <c r="E445" s="482">
        <v>0.54529811890606139</v>
      </c>
      <c r="F445" s="462"/>
      <c r="G445" s="462"/>
      <c r="H445" s="2059" t="s">
        <v>224</v>
      </c>
      <c r="I445" s="2045"/>
      <c r="J445" s="483">
        <v>5.910206143124196E-3</v>
      </c>
      <c r="K445" s="462"/>
      <c r="L445" s="462"/>
      <c r="M445" s="2058" t="s">
        <v>209</v>
      </c>
      <c r="N445" s="2045"/>
      <c r="O445" s="484">
        <v>0.45745317387309953</v>
      </c>
      <c r="P445" s="462"/>
      <c r="Q445" s="462"/>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057" t="s">
        <v>224</v>
      </c>
      <c r="D446" s="2045"/>
      <c r="E446" s="482">
        <v>3.5335373344342904E-3</v>
      </c>
      <c r="F446" s="462"/>
      <c r="G446" s="462"/>
      <c r="H446" s="2059" t="s">
        <v>211</v>
      </c>
      <c r="I446" s="2045"/>
      <c r="J446" s="483">
        <v>0.21267015093255995</v>
      </c>
      <c r="K446" s="462"/>
      <c r="L446" s="462"/>
      <c r="M446" s="2058" t="s">
        <v>224</v>
      </c>
      <c r="N446" s="2045"/>
      <c r="O446" s="484">
        <v>2.6141103762265165E-4</v>
      </c>
      <c r="P446" s="462"/>
      <c r="Q446" s="462"/>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057" t="s">
        <v>211</v>
      </c>
      <c r="D447" s="2045"/>
      <c r="E447" s="482">
        <v>0.29216105254565572</v>
      </c>
      <c r="F447" s="462"/>
      <c r="G447" s="462"/>
      <c r="H447" s="2059" t="s">
        <v>214</v>
      </c>
      <c r="I447" s="2045"/>
      <c r="J447" s="483">
        <v>2.8987096778098218E-2</v>
      </c>
      <c r="K447" s="462"/>
      <c r="L447" s="462"/>
      <c r="M447" s="2058" t="s">
        <v>211</v>
      </c>
      <c r="N447" s="2045"/>
      <c r="O447" s="484">
        <v>0.28197312750906611</v>
      </c>
      <c r="P447" s="462"/>
      <c r="Q447" s="462"/>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057" t="s">
        <v>214</v>
      </c>
      <c r="D448" s="2045"/>
      <c r="E448" s="482">
        <v>1.8819483881010009E-2</v>
      </c>
      <c r="F448" s="462"/>
      <c r="G448" s="462"/>
      <c r="H448" s="2059" t="s">
        <v>215</v>
      </c>
      <c r="I448" s="2045"/>
      <c r="J448" s="483">
        <v>4.6412877410075562E-2</v>
      </c>
      <c r="K448" s="462"/>
      <c r="L448" s="462"/>
      <c r="M448" s="2058" t="s">
        <v>214</v>
      </c>
      <c r="N448" s="2045"/>
      <c r="O448" s="484">
        <v>0.13447561087840076</v>
      </c>
      <c r="P448" s="462"/>
      <c r="Q448" s="462"/>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057" t="s">
        <v>215</v>
      </c>
      <c r="D449" s="2045"/>
      <c r="E449" s="482">
        <v>0.13719431176879948</v>
      </c>
      <c r="F449" s="462"/>
      <c r="G449" s="462"/>
      <c r="H449" s="2059" t="s">
        <v>206</v>
      </c>
      <c r="I449" s="2045"/>
      <c r="J449" s="483">
        <v>0.57092380247101771</v>
      </c>
      <c r="K449" s="462"/>
      <c r="L449" s="462"/>
      <c r="M449" s="2058" t="s">
        <v>215</v>
      </c>
      <c r="N449" s="2045"/>
      <c r="O449" s="484">
        <v>0.11942654756583483</v>
      </c>
      <c r="P449" s="462"/>
      <c r="Q449" s="462"/>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057" t="s">
        <v>227</v>
      </c>
      <c r="D450" s="2045"/>
      <c r="E450" s="488">
        <v>8.0495492940447556E-5</v>
      </c>
      <c r="F450" s="462"/>
      <c r="G450" s="462"/>
      <c r="H450" s="2059" t="s">
        <v>213</v>
      </c>
      <c r="I450" s="2045"/>
      <c r="J450" s="483">
        <v>7.4715984868507336E-3</v>
      </c>
      <c r="K450" s="462"/>
      <c r="L450" s="462"/>
      <c r="M450" s="2058" t="s">
        <v>227</v>
      </c>
      <c r="N450" s="2045"/>
      <c r="O450" s="489">
        <v>3.1851971341027506E-5</v>
      </c>
      <c r="P450" s="462"/>
      <c r="Q450" s="462"/>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057" t="s">
        <v>206</v>
      </c>
      <c r="D451" s="2045"/>
      <c r="E451" s="482">
        <v>0.62177010233858676</v>
      </c>
      <c r="F451" s="462"/>
      <c r="G451" s="462"/>
      <c r="H451" s="2059" t="s">
        <v>216</v>
      </c>
      <c r="I451" s="2045"/>
      <c r="J451" s="483">
        <v>0.15343320863626139</v>
      </c>
      <c r="K451" s="462"/>
      <c r="L451" s="462"/>
      <c r="M451" s="2058" t="s">
        <v>206</v>
      </c>
      <c r="N451" s="2045"/>
      <c r="O451" s="484">
        <v>0.40818961972406975</v>
      </c>
      <c r="P451" s="462"/>
      <c r="Q451" s="462"/>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57" t="s">
        <v>213</v>
      </c>
      <c r="D452" s="2045"/>
      <c r="E452" s="482">
        <v>5.4797048924131946E-2</v>
      </c>
      <c r="F452" s="462"/>
      <c r="G452" s="462"/>
      <c r="H452" s="2059" t="s">
        <v>222</v>
      </c>
      <c r="I452" s="2045"/>
      <c r="J452" s="483">
        <v>3.0568285866395147E-2</v>
      </c>
      <c r="K452" s="462"/>
      <c r="L452" s="462"/>
      <c r="M452" s="2058" t="s">
        <v>213</v>
      </c>
      <c r="N452" s="2045"/>
      <c r="O452" s="484">
        <v>0.2558831330931492</v>
      </c>
      <c r="P452" s="462"/>
      <c r="Q452" s="462"/>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057" t="s">
        <v>216</v>
      </c>
      <c r="D453" s="2045"/>
      <c r="E453" s="482">
        <v>8.7492277779469517E-3</v>
      </c>
      <c r="F453" s="462"/>
      <c r="G453" s="462"/>
      <c r="H453" s="2059" t="s">
        <v>205</v>
      </c>
      <c r="I453" s="2045"/>
      <c r="J453" s="483">
        <v>0.31232848827871873</v>
      </c>
      <c r="K453" s="462"/>
      <c r="L453" s="462"/>
      <c r="M453" s="2058" t="s">
        <v>216</v>
      </c>
      <c r="N453" s="2045"/>
      <c r="O453" s="489">
        <v>5.5703238961729715E-5</v>
      </c>
      <c r="P453" s="462"/>
      <c r="Q453" s="462"/>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057" t="s">
        <v>222</v>
      </c>
      <c r="D454" s="2045"/>
      <c r="E454" s="482">
        <v>2.8120681233492584E-3</v>
      </c>
      <c r="F454" s="462"/>
      <c r="G454" s="462"/>
      <c r="H454" s="2059" t="s">
        <v>226</v>
      </c>
      <c r="I454" s="2045"/>
      <c r="J454" s="483">
        <v>9.0056771817236089E-4</v>
      </c>
      <c r="K454" s="462"/>
      <c r="L454" s="462"/>
      <c r="M454" s="2058" t="s">
        <v>222</v>
      </c>
      <c r="N454" s="2045"/>
      <c r="O454" s="484">
        <v>8.8763311205669138E-4</v>
      </c>
      <c r="P454" s="462"/>
      <c r="Q454" s="462"/>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057" t="s">
        <v>205</v>
      </c>
      <c r="D455" s="2045"/>
      <c r="E455" s="482">
        <v>0.63573908119860312</v>
      </c>
      <c r="F455" s="462"/>
      <c r="G455" s="462"/>
      <c r="H455" s="2059" t="s">
        <v>201</v>
      </c>
      <c r="I455" s="2045"/>
      <c r="J455" s="483">
        <v>0.79085288839664569</v>
      </c>
      <c r="K455" s="462"/>
      <c r="L455" s="462"/>
      <c r="M455" s="2058" t="s">
        <v>205</v>
      </c>
      <c r="N455" s="2045"/>
      <c r="O455" s="484">
        <v>0.58705763414493928</v>
      </c>
      <c r="P455" s="462"/>
      <c r="Q455" s="462"/>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057" t="s">
        <v>226</v>
      </c>
      <c r="D456" s="2045"/>
      <c r="E456" s="482">
        <v>3.828803624963413E-3</v>
      </c>
      <c r="F456" s="462"/>
      <c r="G456" s="462"/>
      <c r="H456" s="2059" t="s">
        <v>225</v>
      </c>
      <c r="I456" s="2045"/>
      <c r="J456" s="483">
        <v>3.5077245459988774E-3</v>
      </c>
      <c r="K456" s="462"/>
      <c r="L456" s="462"/>
      <c r="M456" s="2058" t="s">
        <v>226</v>
      </c>
      <c r="N456" s="2045"/>
      <c r="O456" s="489">
        <v>9.2318692892679979E-5</v>
      </c>
      <c r="P456" s="462"/>
      <c r="Q456" s="462"/>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057" t="s">
        <v>201</v>
      </c>
      <c r="D457" s="2045"/>
      <c r="E457" s="482">
        <v>0.8175373834101185</v>
      </c>
      <c r="F457" s="462"/>
      <c r="G457" s="462"/>
      <c r="H457" s="2059" t="s">
        <v>218</v>
      </c>
      <c r="I457" s="2045"/>
      <c r="J457" s="483">
        <v>0.15151275755354171</v>
      </c>
      <c r="K457" s="462"/>
      <c r="L457" s="462"/>
      <c r="M457" s="2058" t="s">
        <v>201</v>
      </c>
      <c r="N457" s="2045"/>
      <c r="O457" s="484">
        <v>0.70396081080233319</v>
      </c>
      <c r="P457" s="462"/>
      <c r="Q457" s="462"/>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057" t="s">
        <v>225</v>
      </c>
      <c r="D458" s="2045"/>
      <c r="E458" s="488">
        <v>3.6468709592243527E-6</v>
      </c>
      <c r="F458" s="462"/>
      <c r="G458" s="462"/>
      <c r="H458" s="2059" t="s">
        <v>207</v>
      </c>
      <c r="I458" s="2045"/>
      <c r="J458" s="483">
        <v>0.52380974417445292</v>
      </c>
      <c r="K458" s="462"/>
      <c r="L458" s="462"/>
      <c r="M458" s="2058" t="s">
        <v>225</v>
      </c>
      <c r="N458" s="2045"/>
      <c r="O458" s="484">
        <v>1.7071705339085754E-3</v>
      </c>
      <c r="P458" s="462"/>
      <c r="Q458" s="462"/>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057" t="s">
        <v>218</v>
      </c>
      <c r="D459" s="2045"/>
      <c r="E459" s="482">
        <v>0.13431105501174592</v>
      </c>
      <c r="F459" s="462"/>
      <c r="G459" s="462"/>
      <c r="H459" s="2060" t="s">
        <v>221</v>
      </c>
      <c r="I459" s="2045"/>
      <c r="J459" s="485">
        <v>3.5790534382081091E-3</v>
      </c>
      <c r="K459" s="462"/>
      <c r="L459" s="462"/>
      <c r="M459" s="2058" t="s">
        <v>218</v>
      </c>
      <c r="N459" s="2045"/>
      <c r="O459" s="484">
        <v>3.7608350076513315E-2</v>
      </c>
      <c r="P459" s="462"/>
      <c r="Q459" s="462"/>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057" t="s">
        <v>207</v>
      </c>
      <c r="D460" s="2045"/>
      <c r="E460" s="482">
        <v>0.2606739809080057</v>
      </c>
      <c r="F460" s="462"/>
      <c r="G460" s="462"/>
      <c r="H460" s="2044"/>
      <c r="I460" s="2045"/>
      <c r="J460" s="478"/>
      <c r="K460" s="462"/>
      <c r="L460" s="462"/>
      <c r="M460" s="2058" t="s">
        <v>207</v>
      </c>
      <c r="N460" s="2045"/>
      <c r="O460" s="484">
        <v>0.11903053228703304</v>
      </c>
      <c r="P460" s="462"/>
      <c r="Q460" s="462"/>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053" t="s">
        <v>221</v>
      </c>
      <c r="D461" s="2045"/>
      <c r="E461" s="486">
        <v>5.303688464971635E-2</v>
      </c>
      <c r="F461" s="462"/>
      <c r="G461" s="462"/>
      <c r="H461" s="2044"/>
      <c r="I461" s="2045"/>
      <c r="J461" s="462"/>
      <c r="K461" s="462"/>
      <c r="L461" s="462"/>
      <c r="M461" s="2055" t="s">
        <v>221</v>
      </c>
      <c r="N461" s="2045"/>
      <c r="O461" s="487">
        <v>3.3421315749856823E-2</v>
      </c>
      <c r="P461" s="462"/>
      <c r="Q461" s="462"/>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044"/>
      <c r="D462" s="2045"/>
      <c r="E462" s="478"/>
      <c r="F462" s="462"/>
      <c r="G462" s="462"/>
      <c r="H462" s="2054" t="s">
        <v>230</v>
      </c>
      <c r="I462" s="2045"/>
      <c r="J462" s="2045"/>
      <c r="K462" s="2045"/>
      <c r="L462" s="2045"/>
      <c r="M462" s="2044"/>
      <c r="N462" s="2045"/>
      <c r="O462" s="478"/>
      <c r="P462" s="462"/>
      <c r="Q462" s="462"/>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044"/>
      <c r="D463" s="2045"/>
      <c r="E463" s="462"/>
      <c r="F463" s="462"/>
      <c r="G463" s="462"/>
      <c r="H463" s="2072" t="s">
        <v>199</v>
      </c>
      <c r="I463" s="2045"/>
      <c r="J463" s="2073" t="s">
        <v>231</v>
      </c>
      <c r="K463" s="2074"/>
      <c r="L463" s="2075"/>
      <c r="M463" s="2044"/>
      <c r="N463" s="2045"/>
      <c r="O463" s="462"/>
      <c r="P463" s="462"/>
      <c r="Q463" s="462"/>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051" t="s">
        <v>230</v>
      </c>
      <c r="D464" s="2045"/>
      <c r="E464" s="2045"/>
      <c r="F464" s="2045"/>
      <c r="G464" s="2045"/>
      <c r="H464" s="2045"/>
      <c r="I464" s="2045"/>
      <c r="J464" s="466" t="s">
        <v>182</v>
      </c>
      <c r="K464" s="467" t="s">
        <v>232</v>
      </c>
      <c r="L464" s="468" t="s">
        <v>233</v>
      </c>
      <c r="M464" s="2052" t="s">
        <v>230</v>
      </c>
      <c r="N464" s="2045"/>
      <c r="O464" s="2045"/>
      <c r="P464" s="2045"/>
      <c r="Q464" s="2045"/>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064" t="s">
        <v>199</v>
      </c>
      <c r="D465" s="2045"/>
      <c r="E465" s="2065" t="s">
        <v>231</v>
      </c>
      <c r="F465" s="2066"/>
      <c r="G465" s="2067"/>
      <c r="H465" s="2050" t="s">
        <v>200</v>
      </c>
      <c r="I465" s="2045"/>
      <c r="J465" s="490">
        <v>6.4592750423517638</v>
      </c>
      <c r="K465" s="491">
        <v>24.843365547506785</v>
      </c>
      <c r="L465" s="492">
        <v>24.843365547506785</v>
      </c>
      <c r="M465" s="2068" t="s">
        <v>199</v>
      </c>
      <c r="N465" s="2045"/>
      <c r="O465" s="2069" t="s">
        <v>231</v>
      </c>
      <c r="P465" s="2070"/>
      <c r="Q465" s="207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045"/>
      <c r="D466" s="2045"/>
      <c r="E466" s="469" t="s">
        <v>182</v>
      </c>
      <c r="F466" s="470" t="s">
        <v>232</v>
      </c>
      <c r="G466" s="471" t="s">
        <v>233</v>
      </c>
      <c r="H466" s="2044"/>
      <c r="I466" s="2045"/>
      <c r="J466" s="478"/>
      <c r="K466" s="478"/>
      <c r="L466" s="478"/>
      <c r="M466" s="2045"/>
      <c r="N466" s="2045"/>
      <c r="O466" s="472" t="s">
        <v>182</v>
      </c>
      <c r="P466" s="473" t="s">
        <v>232</v>
      </c>
      <c r="Q466" s="474" t="s">
        <v>233</v>
      </c>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048" t="s">
        <v>200</v>
      </c>
      <c r="D467" s="2045"/>
      <c r="E467" s="493">
        <v>7.0439982155845211</v>
      </c>
      <c r="F467" s="494">
        <v>26.08888227994267</v>
      </c>
      <c r="G467" s="495">
        <v>26.08888227994267</v>
      </c>
      <c r="H467" s="2044"/>
      <c r="I467" s="2045"/>
      <c r="J467" s="462"/>
      <c r="K467" s="462"/>
      <c r="L467" s="462"/>
      <c r="M467" s="2049" t="s">
        <v>200</v>
      </c>
      <c r="N467" s="2045"/>
      <c r="O467" s="496">
        <v>6.1549251829746217</v>
      </c>
      <c r="P467" s="497">
        <v>22.796019196202302</v>
      </c>
      <c r="Q467" s="498">
        <v>22.796019196202302</v>
      </c>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044"/>
      <c r="D468" s="2045"/>
      <c r="E468" s="478"/>
      <c r="F468" s="478"/>
      <c r="G468" s="478"/>
      <c r="H468" s="2054" t="s">
        <v>234</v>
      </c>
      <c r="I468" s="2045"/>
      <c r="J468" s="2045"/>
      <c r="K468" s="462"/>
      <c r="L468" s="462"/>
      <c r="M468" s="2044"/>
      <c r="N468" s="2045"/>
      <c r="O468" s="478"/>
      <c r="P468" s="478"/>
      <c r="Q468" s="478"/>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044"/>
      <c r="D469" s="2045"/>
      <c r="E469" s="462"/>
      <c r="F469" s="462"/>
      <c r="G469" s="462"/>
      <c r="H469" s="2044"/>
      <c r="I469" s="2045"/>
      <c r="J469" s="475" t="s">
        <v>199</v>
      </c>
      <c r="K469" s="462"/>
      <c r="L469" s="462"/>
      <c r="M469" s="2044"/>
      <c r="N469" s="2045"/>
      <c r="O469" s="462"/>
      <c r="P469" s="462"/>
      <c r="Q469" s="462"/>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051" t="s">
        <v>234</v>
      </c>
      <c r="D470" s="2045"/>
      <c r="E470" s="2045"/>
      <c r="F470" s="462"/>
      <c r="G470" s="462"/>
      <c r="H470" s="2045"/>
      <c r="I470" s="2045"/>
      <c r="J470" s="499" t="s">
        <v>200</v>
      </c>
      <c r="K470" s="462"/>
      <c r="L470" s="462"/>
      <c r="M470" s="2052" t="s">
        <v>234</v>
      </c>
      <c r="N470" s="2045"/>
      <c r="O470" s="2045"/>
      <c r="P470" s="462"/>
      <c r="Q470" s="462"/>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044"/>
      <c r="D471" s="2045"/>
      <c r="E471" s="476" t="s">
        <v>199</v>
      </c>
      <c r="F471" s="462"/>
      <c r="G471" s="462"/>
      <c r="H471" s="2063" t="s">
        <v>202</v>
      </c>
      <c r="I471" s="2045"/>
      <c r="J471" s="480">
        <v>0.13631865809358509</v>
      </c>
      <c r="K471" s="462"/>
      <c r="L471" s="462"/>
      <c r="M471" s="2044"/>
      <c r="N471" s="2045"/>
      <c r="O471" s="477" t="s">
        <v>199</v>
      </c>
      <c r="P471" s="462"/>
      <c r="Q471" s="462"/>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045"/>
      <c r="D472" s="2045"/>
      <c r="E472" s="500" t="s">
        <v>200</v>
      </c>
      <c r="F472" s="462"/>
      <c r="G472" s="462"/>
      <c r="H472" s="2059" t="s">
        <v>212</v>
      </c>
      <c r="I472" s="2045"/>
      <c r="J472" s="483">
        <v>7.633007761723222E-2</v>
      </c>
      <c r="K472" s="462"/>
      <c r="L472" s="462"/>
      <c r="M472" s="2045"/>
      <c r="N472" s="2045"/>
      <c r="O472" s="501" t="s">
        <v>200</v>
      </c>
      <c r="P472" s="462"/>
      <c r="Q472" s="462"/>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061" t="s">
        <v>202</v>
      </c>
      <c r="D473" s="2045"/>
      <c r="E473" s="479">
        <v>0.12785056104151585</v>
      </c>
      <c r="F473" s="462"/>
      <c r="G473" s="462"/>
      <c r="H473" s="2059" t="s">
        <v>204</v>
      </c>
      <c r="I473" s="2045"/>
      <c r="J473" s="483">
        <v>0.12071197498785173</v>
      </c>
      <c r="K473" s="462"/>
      <c r="L473" s="462"/>
      <c r="M473" s="2062" t="s">
        <v>202</v>
      </c>
      <c r="N473" s="2045"/>
      <c r="O473" s="481">
        <v>0.13657777274944499</v>
      </c>
      <c r="P473" s="462"/>
      <c r="Q473" s="462"/>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057" t="s">
        <v>212</v>
      </c>
      <c r="D474" s="2045"/>
      <c r="E474" s="482">
        <v>5.8160415220636426E-2</v>
      </c>
      <c r="F474" s="462"/>
      <c r="G474" s="462"/>
      <c r="H474" s="2059" t="s">
        <v>203</v>
      </c>
      <c r="I474" s="2045"/>
      <c r="J474" s="483">
        <v>0.12629138335869552</v>
      </c>
      <c r="K474" s="462"/>
      <c r="L474" s="462"/>
      <c r="M474" s="2058" t="s">
        <v>212</v>
      </c>
      <c r="N474" s="2045"/>
      <c r="O474" s="484">
        <v>4.7264551451456152E-2</v>
      </c>
      <c r="P474" s="462"/>
      <c r="Q474" s="462"/>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057" t="s">
        <v>204</v>
      </c>
      <c r="D475" s="2045"/>
      <c r="E475" s="482">
        <v>0.11794417833357113</v>
      </c>
      <c r="F475" s="462"/>
      <c r="G475" s="462"/>
      <c r="H475" s="2059" t="s">
        <v>219</v>
      </c>
      <c r="I475" s="2045"/>
      <c r="J475" s="483">
        <v>4.5078058424954888E-2</v>
      </c>
      <c r="K475" s="462"/>
      <c r="L475" s="462"/>
      <c r="M475" s="2058" t="s">
        <v>204</v>
      </c>
      <c r="N475" s="2045"/>
      <c r="O475" s="484">
        <v>0.12235496339341459</v>
      </c>
      <c r="P475" s="462"/>
      <c r="Q475" s="462"/>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057" t="s">
        <v>203</v>
      </c>
      <c r="D476" s="2045"/>
      <c r="E476" s="482">
        <v>0.12276772396228404</v>
      </c>
      <c r="F476" s="462"/>
      <c r="G476" s="462"/>
      <c r="H476" s="2059" t="s">
        <v>217</v>
      </c>
      <c r="I476" s="2045"/>
      <c r="J476" s="483">
        <v>2.6033061615150625E-2</v>
      </c>
      <c r="K476" s="462"/>
      <c r="L476" s="462"/>
      <c r="M476" s="2058" t="s">
        <v>203</v>
      </c>
      <c r="N476" s="2045"/>
      <c r="O476" s="484">
        <v>0.13275087798895127</v>
      </c>
      <c r="P476" s="462"/>
      <c r="Q476" s="462"/>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057" t="s">
        <v>219</v>
      </c>
      <c r="D477" s="2045"/>
      <c r="E477" s="482">
        <v>3.3590893582676064E-2</v>
      </c>
      <c r="F477" s="462"/>
      <c r="G477" s="462"/>
      <c r="H477" s="2059" t="s">
        <v>210</v>
      </c>
      <c r="I477" s="2045"/>
      <c r="J477" s="483">
        <v>8.5211080128973604E-2</v>
      </c>
      <c r="K477" s="462"/>
      <c r="L477" s="462"/>
      <c r="M477" s="2058" t="s">
        <v>219</v>
      </c>
      <c r="N477" s="2045"/>
      <c r="O477" s="484">
        <v>3.0313045366797731E-2</v>
      </c>
      <c r="P477" s="462"/>
      <c r="Q477" s="462"/>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057" t="s">
        <v>217</v>
      </c>
      <c r="D478" s="2045"/>
      <c r="E478" s="482">
        <v>3.0989076830762092E-2</v>
      </c>
      <c r="F478" s="462"/>
      <c r="G478" s="462"/>
      <c r="H478" s="2059" t="s">
        <v>208</v>
      </c>
      <c r="I478" s="2045"/>
      <c r="J478" s="483">
        <v>0.10282684656401572</v>
      </c>
      <c r="K478" s="462"/>
      <c r="L478" s="462"/>
      <c r="M478" s="2058" t="s">
        <v>217</v>
      </c>
      <c r="N478" s="2045"/>
      <c r="O478" s="484">
        <v>5.7568271165197589E-2</v>
      </c>
      <c r="P478" s="462"/>
      <c r="Q478" s="462"/>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057" t="s">
        <v>210</v>
      </c>
      <c r="D479" s="2045"/>
      <c r="E479" s="482">
        <v>7.9744264243629209E-2</v>
      </c>
      <c r="F479" s="462"/>
      <c r="G479" s="462"/>
      <c r="H479" s="2059" t="s">
        <v>223</v>
      </c>
      <c r="I479" s="2045"/>
      <c r="J479" s="483">
        <v>-5.5038546743565652E-3</v>
      </c>
      <c r="K479" s="462"/>
      <c r="L479" s="462"/>
      <c r="M479" s="2058" t="s">
        <v>210</v>
      </c>
      <c r="N479" s="2045"/>
      <c r="O479" s="484">
        <v>8.5545133793579309E-2</v>
      </c>
      <c r="P479" s="462"/>
      <c r="Q479" s="462"/>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057" t="s">
        <v>208</v>
      </c>
      <c r="D480" s="2045"/>
      <c r="E480" s="482">
        <v>0.10442798085244154</v>
      </c>
      <c r="F480" s="462"/>
      <c r="G480" s="462"/>
      <c r="H480" s="2059" t="s">
        <v>220</v>
      </c>
      <c r="I480" s="2045"/>
      <c r="J480" s="483">
        <v>-4.7673762782127302E-2</v>
      </c>
      <c r="K480" s="462"/>
      <c r="L480" s="462"/>
      <c r="M480" s="2058" t="s">
        <v>208</v>
      </c>
      <c r="N480" s="2045"/>
      <c r="O480" s="484">
        <v>0.11728988547766082</v>
      </c>
      <c r="P480" s="462"/>
      <c r="Q480" s="462"/>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057" t="s">
        <v>223</v>
      </c>
      <c r="D481" s="2045"/>
      <c r="E481" s="482">
        <v>-2.3824738402294005E-2</v>
      </c>
      <c r="F481" s="462"/>
      <c r="G481" s="462"/>
      <c r="H481" s="2059" t="s">
        <v>209</v>
      </c>
      <c r="I481" s="2045"/>
      <c r="J481" s="483">
        <v>-9.4345591722389918E-2</v>
      </c>
      <c r="K481" s="462"/>
      <c r="L481" s="462"/>
      <c r="M481" s="2058" t="s">
        <v>223</v>
      </c>
      <c r="N481" s="2045"/>
      <c r="O481" s="484">
        <v>8.4512775217810351E-3</v>
      </c>
      <c r="P481" s="462"/>
      <c r="Q481" s="462"/>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057" t="s">
        <v>220</v>
      </c>
      <c r="D482" s="2045"/>
      <c r="E482" s="482">
        <v>-3.1195534560873074E-2</v>
      </c>
      <c r="F482" s="462"/>
      <c r="G482" s="462"/>
      <c r="H482" s="2059" t="s">
        <v>224</v>
      </c>
      <c r="I482" s="2045"/>
      <c r="J482" s="483">
        <v>1.1901933978824669E-2</v>
      </c>
      <c r="K482" s="462"/>
      <c r="L482" s="462"/>
      <c r="M482" s="2058" t="s">
        <v>220</v>
      </c>
      <c r="N482" s="2045"/>
      <c r="O482" s="484">
        <v>-2.6166462777899864E-2</v>
      </c>
      <c r="P482" s="462"/>
      <c r="Q482" s="462"/>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057" t="s">
        <v>209</v>
      </c>
      <c r="D483" s="2045"/>
      <c r="E483" s="482">
        <v>-0.10483293924955041</v>
      </c>
      <c r="F483" s="462"/>
      <c r="G483" s="462"/>
      <c r="H483" s="2059" t="s">
        <v>211</v>
      </c>
      <c r="I483" s="2045"/>
      <c r="J483" s="483">
        <v>7.1395278496505177E-2</v>
      </c>
      <c r="K483" s="462"/>
      <c r="L483" s="462"/>
      <c r="M483" s="2058" t="s">
        <v>209</v>
      </c>
      <c r="N483" s="2045"/>
      <c r="O483" s="484">
        <v>-0.10988806964534788</v>
      </c>
      <c r="P483" s="462"/>
      <c r="Q483" s="462"/>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057" t="s">
        <v>224</v>
      </c>
      <c r="D484" s="2045"/>
      <c r="E484" s="482">
        <v>8.4388954201500468E-3</v>
      </c>
      <c r="F484" s="462"/>
      <c r="G484" s="462"/>
      <c r="H484" s="2059" t="s">
        <v>214</v>
      </c>
      <c r="I484" s="2045"/>
      <c r="J484" s="483">
        <v>-2.6358371978878567E-2</v>
      </c>
      <c r="K484" s="462"/>
      <c r="L484" s="462"/>
      <c r="M484" s="2058" t="s">
        <v>224</v>
      </c>
      <c r="N484" s="2045"/>
      <c r="O484" s="484">
        <v>2.626873638784354E-3</v>
      </c>
      <c r="P484" s="462"/>
      <c r="Q484" s="462"/>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057" t="s">
        <v>211</v>
      </c>
      <c r="D485" s="2045"/>
      <c r="E485" s="482">
        <v>7.6734721803247988E-2</v>
      </c>
      <c r="F485" s="462"/>
      <c r="G485" s="462"/>
      <c r="H485" s="2059" t="s">
        <v>215</v>
      </c>
      <c r="I485" s="2045"/>
      <c r="J485" s="483">
        <v>3.3353043450995982E-2</v>
      </c>
      <c r="K485" s="462"/>
      <c r="L485" s="462"/>
      <c r="M485" s="2058" t="s">
        <v>211</v>
      </c>
      <c r="N485" s="2045"/>
      <c r="O485" s="484">
        <v>8.627422813296326E-2</v>
      </c>
      <c r="P485" s="462"/>
      <c r="Q485" s="462"/>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057" t="s">
        <v>214</v>
      </c>
      <c r="D486" s="2045"/>
      <c r="E486" s="482">
        <v>1.9475320665008459E-2</v>
      </c>
      <c r="F486" s="462"/>
      <c r="G486" s="462"/>
      <c r="H486" s="2059" t="s">
        <v>206</v>
      </c>
      <c r="I486" s="2045"/>
      <c r="J486" s="483">
        <v>0.11697829772187215</v>
      </c>
      <c r="K486" s="462"/>
      <c r="L486" s="462"/>
      <c r="M486" s="2058" t="s">
        <v>214</v>
      </c>
      <c r="N486" s="2045"/>
      <c r="O486" s="484">
        <v>5.9579792277728576E-2</v>
      </c>
      <c r="P486" s="462"/>
      <c r="Q486" s="462"/>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057" t="s">
        <v>215</v>
      </c>
      <c r="D487" s="2045"/>
      <c r="E487" s="482">
        <v>5.258341835742978E-2</v>
      </c>
      <c r="F487" s="462"/>
      <c r="G487" s="462"/>
      <c r="H487" s="2059" t="s">
        <v>213</v>
      </c>
      <c r="I487" s="2045"/>
      <c r="J487" s="483">
        <v>-1.3382060380669806E-2</v>
      </c>
      <c r="K487" s="462"/>
      <c r="L487" s="462"/>
      <c r="M487" s="2058" t="s">
        <v>215</v>
      </c>
      <c r="N487" s="2045"/>
      <c r="O487" s="484">
        <v>5.6147142771292832E-2</v>
      </c>
      <c r="P487" s="462"/>
      <c r="Q487" s="462"/>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057" t="s">
        <v>227</v>
      </c>
      <c r="D488" s="2045"/>
      <c r="E488" s="482">
        <v>-1.273698228725888E-3</v>
      </c>
      <c r="F488" s="462"/>
      <c r="G488" s="462"/>
      <c r="H488" s="2059" t="s">
        <v>216</v>
      </c>
      <c r="I488" s="2045"/>
      <c r="J488" s="483">
        <v>-6.0642333710270627E-2</v>
      </c>
      <c r="K488" s="462"/>
      <c r="L488" s="462"/>
      <c r="M488" s="2058" t="s">
        <v>227</v>
      </c>
      <c r="N488" s="2045"/>
      <c r="O488" s="484">
        <v>-9.1694941964831124E-4</v>
      </c>
      <c r="P488" s="462"/>
      <c r="Q488" s="462"/>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057" t="s">
        <v>206</v>
      </c>
      <c r="D489" s="2045"/>
      <c r="E489" s="482">
        <v>0.11194267492022765</v>
      </c>
      <c r="F489" s="462"/>
      <c r="G489" s="462"/>
      <c r="H489" s="2059" t="s">
        <v>222</v>
      </c>
      <c r="I489" s="2045"/>
      <c r="J489" s="483">
        <v>-2.7067725616592736E-2</v>
      </c>
      <c r="K489" s="462"/>
      <c r="L489" s="462"/>
      <c r="M489" s="2058" t="s">
        <v>206</v>
      </c>
      <c r="N489" s="2045"/>
      <c r="O489" s="484">
        <v>0.10380259243910915</v>
      </c>
      <c r="P489" s="462"/>
      <c r="Q489" s="462"/>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057" t="s">
        <v>213</v>
      </c>
      <c r="D490" s="2045"/>
      <c r="E490" s="482">
        <v>3.3232219512202128E-2</v>
      </c>
      <c r="F490" s="462"/>
      <c r="G490" s="462"/>
      <c r="H490" s="2059" t="s">
        <v>205</v>
      </c>
      <c r="I490" s="2045"/>
      <c r="J490" s="483">
        <v>-8.6521097941980984E-2</v>
      </c>
      <c r="K490" s="462"/>
      <c r="L490" s="462"/>
      <c r="M490" s="2058" t="s">
        <v>213</v>
      </c>
      <c r="N490" s="2045"/>
      <c r="O490" s="484">
        <v>8.2186039334792807E-2</v>
      </c>
      <c r="P490" s="462"/>
      <c r="Q490" s="462"/>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057" t="s">
        <v>216</v>
      </c>
      <c r="D491" s="2045"/>
      <c r="E491" s="482">
        <v>-1.3279007747450515E-2</v>
      </c>
      <c r="F491" s="462"/>
      <c r="G491" s="462"/>
      <c r="H491" s="2059" t="s">
        <v>226</v>
      </c>
      <c r="I491" s="2045"/>
      <c r="J491" s="483">
        <v>-4.6459486987468204E-3</v>
      </c>
      <c r="K491" s="462"/>
      <c r="L491" s="462"/>
      <c r="M491" s="2058" t="s">
        <v>216</v>
      </c>
      <c r="N491" s="2045"/>
      <c r="O491" s="484">
        <v>1.2125996713261992E-3</v>
      </c>
      <c r="P491" s="462"/>
      <c r="Q491" s="462"/>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057" t="s">
        <v>222</v>
      </c>
      <c r="D492" s="2045"/>
      <c r="E492" s="482">
        <v>-7.5282439088686752E-3</v>
      </c>
      <c r="F492" s="462"/>
      <c r="G492" s="462"/>
      <c r="H492" s="2059" t="s">
        <v>201</v>
      </c>
      <c r="I492" s="2045"/>
      <c r="J492" s="483">
        <v>0.13767784986445569</v>
      </c>
      <c r="K492" s="462"/>
      <c r="L492" s="462"/>
      <c r="M492" s="2058" t="s">
        <v>222</v>
      </c>
      <c r="N492" s="2045"/>
      <c r="O492" s="484">
        <v>4.8405417374220699E-3</v>
      </c>
      <c r="P492" s="462"/>
      <c r="Q492" s="462"/>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057" t="s">
        <v>205</v>
      </c>
      <c r="D493" s="2045"/>
      <c r="E493" s="482">
        <v>-0.11319316871639303</v>
      </c>
      <c r="F493" s="462"/>
      <c r="G493" s="462"/>
      <c r="H493" s="2059" t="s">
        <v>225</v>
      </c>
      <c r="I493" s="2045"/>
      <c r="J493" s="483">
        <v>-9.1691475886513472E-3</v>
      </c>
      <c r="K493" s="462"/>
      <c r="L493" s="462"/>
      <c r="M493" s="2058" t="s">
        <v>205</v>
      </c>
      <c r="N493" s="2045"/>
      <c r="O493" s="484">
        <v>-0.12448516286610924</v>
      </c>
      <c r="P493" s="462"/>
      <c r="Q493" s="462"/>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057" t="s">
        <v>226</v>
      </c>
      <c r="D494" s="2045"/>
      <c r="E494" s="482">
        <v>-8.7844041600926726E-3</v>
      </c>
      <c r="F494" s="462"/>
      <c r="G494" s="462"/>
      <c r="H494" s="2059" t="s">
        <v>218</v>
      </c>
      <c r="I494" s="2045"/>
      <c r="J494" s="483">
        <v>-6.0261622924718698E-2</v>
      </c>
      <c r="K494" s="462"/>
      <c r="L494" s="462"/>
      <c r="M494" s="2058" t="s">
        <v>226</v>
      </c>
      <c r="N494" s="2045"/>
      <c r="O494" s="484">
        <v>-1.5610688049338625E-3</v>
      </c>
      <c r="P494" s="462"/>
      <c r="Q494" s="462"/>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057" t="s">
        <v>201</v>
      </c>
      <c r="D495" s="2045"/>
      <c r="E495" s="482">
        <v>0.12836143780353382</v>
      </c>
      <c r="F495" s="462"/>
      <c r="G495" s="462"/>
      <c r="H495" s="2059" t="s">
        <v>207</v>
      </c>
      <c r="I495" s="2045"/>
      <c r="J495" s="483">
        <v>-0.11204771618320385</v>
      </c>
      <c r="K495" s="462"/>
      <c r="L495" s="462"/>
      <c r="M495" s="2058" t="s">
        <v>201</v>
      </c>
      <c r="N495" s="2045"/>
      <c r="O495" s="484">
        <v>0.13631745307575707</v>
      </c>
      <c r="P495" s="462"/>
      <c r="Q495" s="462"/>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057" t="s">
        <v>225</v>
      </c>
      <c r="D496" s="2045"/>
      <c r="E496" s="482">
        <v>2.7110714341878838E-4</v>
      </c>
      <c r="F496" s="462"/>
      <c r="G496" s="462"/>
      <c r="H496" s="2060" t="s">
        <v>221</v>
      </c>
      <c r="I496" s="2045"/>
      <c r="J496" s="485">
        <v>-9.2619048226953368E-3</v>
      </c>
      <c r="K496" s="462"/>
      <c r="L496" s="462"/>
      <c r="M496" s="2058" t="s">
        <v>225</v>
      </c>
      <c r="N496" s="2045"/>
      <c r="O496" s="484">
        <v>6.7129849710898491E-3</v>
      </c>
      <c r="P496" s="462"/>
      <c r="Q496" s="462"/>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057" t="s">
        <v>218</v>
      </c>
      <c r="D497" s="2045"/>
      <c r="E497" s="482">
        <v>-5.2027941465921844E-2</v>
      </c>
      <c r="F497" s="462"/>
      <c r="G497" s="462"/>
      <c r="H497" s="2044"/>
      <c r="I497" s="2045"/>
      <c r="J497" s="478"/>
      <c r="K497" s="462"/>
      <c r="L497" s="462"/>
      <c r="M497" s="2058" t="s">
        <v>218</v>
      </c>
      <c r="N497" s="2045"/>
      <c r="O497" s="484">
        <v>-3.1507893020964788E-2</v>
      </c>
      <c r="P497" s="462"/>
      <c r="Q497" s="462"/>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057" t="s">
        <v>207</v>
      </c>
      <c r="D498" s="2045"/>
      <c r="E498" s="482">
        <v>-7.2481905963709348E-2</v>
      </c>
      <c r="F498" s="462"/>
      <c r="G498" s="462"/>
      <c r="H498" s="2044"/>
      <c r="I498" s="2045"/>
      <c r="J498" s="462"/>
      <c r="K498" s="462"/>
      <c r="L498" s="462"/>
      <c r="M498" s="2058" t="s">
        <v>207</v>
      </c>
      <c r="N498" s="2045"/>
      <c r="O498" s="484">
        <v>-5.6053974249511529E-2</v>
      </c>
      <c r="P498" s="462"/>
      <c r="Q498" s="462"/>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053" t="s">
        <v>221</v>
      </c>
      <c r="D499" s="2045"/>
      <c r="E499" s="486">
        <v>-3.2694128536584675E-2</v>
      </c>
      <c r="F499" s="462"/>
      <c r="G499" s="462"/>
      <c r="H499" s="2054" t="s">
        <v>235</v>
      </c>
      <c r="I499" s="2045"/>
      <c r="J499" s="2045"/>
      <c r="K499" s="462"/>
      <c r="L499" s="462"/>
      <c r="M499" s="2055" t="s">
        <v>221</v>
      </c>
      <c r="N499" s="2045"/>
      <c r="O499" s="487">
        <v>-2.9702225678734227E-2</v>
      </c>
      <c r="P499" s="462"/>
      <c r="Q499" s="462"/>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044"/>
      <c r="D500" s="2045"/>
      <c r="E500" s="478"/>
      <c r="F500" s="462"/>
      <c r="G500" s="462"/>
      <c r="H500" s="2056" t="s">
        <v>199</v>
      </c>
      <c r="I500" s="2045"/>
      <c r="J500" s="502" t="s">
        <v>200</v>
      </c>
      <c r="K500" s="462"/>
      <c r="L500" s="462"/>
      <c r="M500" s="2044"/>
      <c r="N500" s="2045"/>
      <c r="O500" s="478"/>
      <c r="P500" s="462"/>
      <c r="Q500" s="462"/>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044"/>
      <c r="D501" s="2045"/>
      <c r="E501" s="462"/>
      <c r="F501" s="462"/>
      <c r="G501" s="462"/>
      <c r="H501" s="2050" t="s">
        <v>200</v>
      </c>
      <c r="I501" s="2045"/>
      <c r="J501" s="503">
        <v>1</v>
      </c>
      <c r="K501" s="462"/>
      <c r="L501" s="462"/>
      <c r="M501" s="2044"/>
      <c r="N501" s="2045"/>
      <c r="O501" s="462"/>
      <c r="P501" s="462"/>
      <c r="Q501" s="462"/>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051" t="s">
        <v>235</v>
      </c>
      <c r="D502" s="2045"/>
      <c r="E502" s="2045"/>
      <c r="F502" s="462"/>
      <c r="G502" s="462"/>
      <c r="H502" s="2044"/>
      <c r="I502" s="2045"/>
      <c r="J502" s="478"/>
      <c r="K502" s="462"/>
      <c r="L502" s="462"/>
      <c r="M502" s="2052" t="s">
        <v>235</v>
      </c>
      <c r="N502" s="2045"/>
      <c r="O502" s="2045"/>
      <c r="P502" s="462"/>
      <c r="Q502" s="462"/>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046" t="s">
        <v>199</v>
      </c>
      <c r="D503" s="2045"/>
      <c r="E503" s="504" t="s">
        <v>200</v>
      </c>
      <c r="F503" s="462"/>
      <c r="G503" s="462"/>
      <c r="H503" s="2044"/>
      <c r="I503" s="2045"/>
      <c r="J503" s="462"/>
      <c r="K503" s="462"/>
      <c r="L503" s="462"/>
      <c r="M503" s="2047" t="s">
        <v>199</v>
      </c>
      <c r="N503" s="2045"/>
      <c r="O503" s="505" t="s">
        <v>200</v>
      </c>
      <c r="P503" s="462"/>
      <c r="Q503" s="462"/>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048" t="s">
        <v>200</v>
      </c>
      <c r="D504" s="2045"/>
      <c r="E504" s="506">
        <v>0.99999999999999989</v>
      </c>
      <c r="F504" s="462"/>
      <c r="G504" s="462"/>
      <c r="H504" s="2044"/>
      <c r="I504" s="2045"/>
      <c r="J504" s="462"/>
      <c r="K504" s="462"/>
      <c r="L504" s="462"/>
      <c r="M504" s="2049" t="s">
        <v>200</v>
      </c>
      <c r="N504" s="2045"/>
      <c r="O504" s="507">
        <v>1.0000000000000004</v>
      </c>
      <c r="P504" s="462"/>
      <c r="Q504" s="462"/>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044"/>
      <c r="D505" s="2045"/>
      <c r="E505" s="478"/>
      <c r="F505" s="462"/>
      <c r="G505" s="462"/>
      <c r="H505" s="2044"/>
      <c r="I505" s="2045"/>
      <c r="J505" s="462"/>
      <c r="K505" s="462"/>
      <c r="L505" s="462"/>
      <c r="M505" s="2044"/>
      <c r="N505" s="2045"/>
      <c r="O505" s="478"/>
      <c r="P505" s="462"/>
      <c r="Q505" s="462"/>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044"/>
      <c r="D506" s="2045"/>
      <c r="E506" s="462"/>
      <c r="F506" s="462"/>
      <c r="G506" s="462"/>
      <c r="H506" s="2044"/>
      <c r="I506" s="2045"/>
      <c r="J506" s="462"/>
      <c r="K506" s="462"/>
      <c r="L506" s="462"/>
      <c r="M506" s="2044"/>
      <c r="N506" s="2045"/>
      <c r="O506" s="462"/>
      <c r="P506" s="462"/>
      <c r="Q506" s="462"/>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44"/>
      <c r="D507" s="2045"/>
      <c r="E507" s="462"/>
      <c r="F507" s="462"/>
      <c r="G507" s="462"/>
      <c r="H507" s="2044"/>
      <c r="I507" s="2045"/>
      <c r="J507" s="462"/>
      <c r="K507" s="462"/>
      <c r="L507" s="462"/>
      <c r="M507" s="2044"/>
      <c r="N507" s="2045"/>
      <c r="O507" s="462"/>
      <c r="P507" s="462"/>
      <c r="Q507" s="462"/>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044"/>
      <c r="D508" s="2045"/>
      <c r="E508" s="462"/>
      <c r="F508" s="462"/>
      <c r="G508" s="462"/>
      <c r="H508" s="2044"/>
      <c r="I508" s="2045"/>
      <c r="J508" s="462"/>
      <c r="K508" s="462"/>
      <c r="L508" s="462"/>
      <c r="M508" s="2044"/>
      <c r="N508" s="2045"/>
      <c r="O508" s="462"/>
      <c r="P508" s="462"/>
      <c r="Q508" s="462"/>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044"/>
      <c r="D509" s="2045"/>
      <c r="E509" s="462"/>
      <c r="F509" s="462"/>
      <c r="G509" s="462"/>
      <c r="H509" s="2044"/>
      <c r="I509" s="2045"/>
      <c r="J509" s="462"/>
      <c r="K509" s="462"/>
      <c r="L509" s="462"/>
      <c r="M509" s="2044"/>
      <c r="N509" s="2045"/>
      <c r="O509" s="462"/>
      <c r="P509" s="462"/>
      <c r="Q509" s="462"/>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044"/>
      <c r="D510" s="2045"/>
      <c r="E510" s="462"/>
      <c r="F510" s="462"/>
      <c r="G510" s="462"/>
      <c r="H510" s="2044"/>
      <c r="I510" s="2045"/>
      <c r="J510" s="462"/>
      <c r="K510" s="462"/>
      <c r="L510" s="462"/>
      <c r="M510" s="2044"/>
      <c r="N510" s="2045"/>
      <c r="O510" s="462"/>
      <c r="P510" s="462"/>
      <c r="Q510" s="462"/>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044"/>
      <c r="D511" s="2045"/>
      <c r="E511" s="462"/>
      <c r="F511" s="462"/>
      <c r="G511" s="462"/>
      <c r="H511" s="2044"/>
      <c r="I511" s="2045"/>
      <c r="J511" s="462"/>
      <c r="K511" s="462"/>
      <c r="L511" s="462"/>
      <c r="M511" s="2044"/>
      <c r="N511" s="2045"/>
      <c r="O511" s="462"/>
      <c r="P511" s="462"/>
      <c r="Q511" s="462"/>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044"/>
      <c r="D512" s="2045"/>
      <c r="E512" s="462"/>
      <c r="F512" s="462"/>
      <c r="G512" s="462"/>
      <c r="H512" s="2044"/>
      <c r="I512" s="2045"/>
      <c r="J512" s="462"/>
      <c r="K512" s="462"/>
      <c r="L512" s="462"/>
      <c r="M512" s="2044"/>
      <c r="N512" s="2045"/>
      <c r="O512" s="462"/>
      <c r="P512" s="462"/>
      <c r="Q512" s="462"/>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044"/>
      <c r="D513" s="2045"/>
      <c r="E513" s="462"/>
      <c r="F513" s="462"/>
      <c r="G513" s="462"/>
      <c r="H513" s="2044"/>
      <c r="I513" s="2045"/>
      <c r="J513" s="462"/>
      <c r="K513" s="462"/>
      <c r="L513" s="462"/>
      <c r="M513" s="2044"/>
      <c r="N513" s="2045"/>
      <c r="O513" s="462"/>
      <c r="P513" s="462"/>
      <c r="Q513" s="462"/>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044"/>
      <c r="D514" s="2045"/>
      <c r="E514" s="462"/>
      <c r="F514" s="462"/>
      <c r="G514" s="462"/>
      <c r="H514" s="2044"/>
      <c r="I514" s="2045"/>
      <c r="J514" s="462"/>
      <c r="K514" s="462"/>
      <c r="L514" s="462"/>
      <c r="M514" s="2044"/>
      <c r="N514" s="2045"/>
      <c r="O514" s="462"/>
      <c r="P514" s="462"/>
      <c r="Q514" s="462"/>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044"/>
      <c r="D515" s="2045"/>
      <c r="E515" s="462"/>
      <c r="F515" s="462"/>
      <c r="G515" s="462"/>
      <c r="H515" s="2044"/>
      <c r="I515" s="2045"/>
      <c r="J515" s="462"/>
      <c r="K515" s="462"/>
      <c r="L515" s="462"/>
      <c r="M515" s="2044"/>
      <c r="N515" s="2045"/>
      <c r="O515" s="462"/>
      <c r="P515" s="462"/>
      <c r="Q515" s="462"/>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044"/>
      <c r="D516" s="2045"/>
      <c r="E516" s="462"/>
      <c r="F516" s="462"/>
      <c r="G516" s="462"/>
      <c r="H516" s="2044"/>
      <c r="I516" s="2045"/>
      <c r="J516" s="462"/>
      <c r="K516" s="462"/>
      <c r="L516" s="462"/>
      <c r="M516" s="2044"/>
      <c r="N516" s="2045"/>
      <c r="O516" s="462"/>
      <c r="P516" s="462"/>
      <c r="Q516" s="462"/>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044"/>
      <c r="D517" s="2045"/>
      <c r="E517" s="462"/>
      <c r="F517" s="462"/>
      <c r="G517" s="462"/>
      <c r="H517" s="2044"/>
      <c r="I517" s="2045"/>
      <c r="J517" s="462"/>
      <c r="K517" s="462"/>
      <c r="L517" s="462"/>
      <c r="M517" s="2044"/>
      <c r="N517" s="2045"/>
      <c r="O517" s="462"/>
      <c r="P517" s="462"/>
      <c r="Q517" s="462"/>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044"/>
      <c r="D518" s="2045"/>
      <c r="E518" s="462"/>
      <c r="F518" s="462"/>
      <c r="G518" s="462"/>
      <c r="H518" s="2044"/>
      <c r="I518" s="2045"/>
      <c r="J518" s="462"/>
      <c r="K518" s="462"/>
      <c r="L518" s="462"/>
      <c r="M518" s="2044"/>
      <c r="N518" s="2045"/>
      <c r="O518" s="462"/>
      <c r="P518" s="462"/>
      <c r="Q518" s="462"/>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044"/>
      <c r="D519" s="2045"/>
      <c r="E519" s="462"/>
      <c r="F519" s="462"/>
      <c r="G519" s="462"/>
      <c r="H519" s="2044"/>
      <c r="I519" s="2045"/>
      <c r="J519" s="462"/>
      <c r="K519" s="462"/>
      <c r="L519" s="462"/>
      <c r="M519" s="2044"/>
      <c r="N519" s="2045"/>
      <c r="O519" s="462"/>
      <c r="P519" s="462"/>
      <c r="Q519" s="462"/>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044"/>
      <c r="D520" s="2045"/>
      <c r="E520" s="462"/>
      <c r="F520" s="462"/>
      <c r="G520" s="462"/>
      <c r="H520" s="2044"/>
      <c r="I520" s="2045"/>
      <c r="J520" s="462"/>
      <c r="K520" s="462"/>
      <c r="L520" s="462"/>
      <c r="M520" s="2044"/>
      <c r="N520" s="2045"/>
      <c r="O520" s="462"/>
      <c r="P520" s="462"/>
      <c r="Q520" s="462"/>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044"/>
      <c r="D521" s="2045"/>
      <c r="E521" s="462"/>
      <c r="F521" s="462"/>
      <c r="G521" s="462"/>
      <c r="H521" s="2044"/>
      <c r="I521" s="2045"/>
      <c r="J521" s="462"/>
      <c r="K521" s="462"/>
      <c r="L521" s="462"/>
      <c r="M521" s="2044"/>
      <c r="N521" s="2045"/>
      <c r="O521" s="462"/>
      <c r="P521" s="462"/>
      <c r="Q521" s="462"/>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044"/>
      <c r="D522" s="2045"/>
      <c r="E522" s="462"/>
      <c r="F522" s="462"/>
      <c r="G522" s="462"/>
      <c r="H522" s="2044"/>
      <c r="I522" s="2045"/>
      <c r="J522" s="462"/>
      <c r="K522" s="462"/>
      <c r="L522" s="462"/>
      <c r="M522" s="2044"/>
      <c r="N522" s="2045"/>
      <c r="O522" s="462"/>
      <c r="P522" s="462"/>
      <c r="Q522" s="462"/>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044"/>
      <c r="D523" s="2045"/>
      <c r="E523" s="462"/>
      <c r="F523" s="462"/>
      <c r="G523" s="462"/>
      <c r="H523" s="2044"/>
      <c r="I523" s="2045"/>
      <c r="J523" s="462"/>
      <c r="K523" s="462"/>
      <c r="L523" s="462"/>
      <c r="M523" s="2044"/>
      <c r="N523" s="2045"/>
      <c r="O523" s="462"/>
      <c r="P523" s="462"/>
      <c r="Q523" s="462"/>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044"/>
      <c r="D524" s="2045"/>
      <c r="E524" s="462"/>
      <c r="F524" s="462"/>
      <c r="G524" s="462"/>
      <c r="H524" s="2044"/>
      <c r="I524" s="2045"/>
      <c r="J524" s="462"/>
      <c r="K524" s="462"/>
      <c r="L524" s="462"/>
      <c r="M524" s="2044"/>
      <c r="N524" s="2045"/>
      <c r="O524" s="462"/>
      <c r="P524" s="462"/>
      <c r="Q524" s="462"/>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044"/>
      <c r="D525" s="2045"/>
      <c r="E525" s="462"/>
      <c r="F525" s="462"/>
      <c r="G525" s="462"/>
      <c r="H525" s="2044"/>
      <c r="I525" s="2045"/>
      <c r="J525" s="462"/>
      <c r="K525" s="462"/>
      <c r="L525" s="462"/>
      <c r="M525" s="2044"/>
      <c r="N525" s="2045"/>
      <c r="O525" s="462"/>
      <c r="P525" s="462"/>
      <c r="Q525" s="462"/>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044"/>
      <c r="D526" s="2045"/>
      <c r="E526" s="462"/>
      <c r="F526" s="462"/>
      <c r="G526" s="462"/>
      <c r="H526" s="2044"/>
      <c r="I526" s="2045"/>
      <c r="J526" s="462"/>
      <c r="K526" s="462"/>
      <c r="L526" s="462"/>
      <c r="M526" s="2044"/>
      <c r="N526" s="2045"/>
      <c r="O526" s="462"/>
      <c r="P526" s="462"/>
      <c r="Q526" s="462"/>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044"/>
      <c r="D527" s="2045"/>
      <c r="E527" s="462"/>
      <c r="F527" s="462"/>
      <c r="G527" s="462"/>
      <c r="H527" s="2044"/>
      <c r="I527" s="2045"/>
      <c r="J527" s="462"/>
      <c r="K527" s="462"/>
      <c r="L527" s="462"/>
      <c r="M527" s="2044"/>
      <c r="N527" s="2045"/>
      <c r="O527" s="462"/>
      <c r="P527" s="462"/>
      <c r="Q527" s="462"/>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044"/>
      <c r="D528" s="2045"/>
      <c r="E528" s="462"/>
      <c r="F528" s="462"/>
      <c r="G528" s="462"/>
      <c r="H528" s="2044"/>
      <c r="I528" s="2045"/>
      <c r="J528" s="462"/>
      <c r="K528" s="462"/>
      <c r="L528" s="462"/>
      <c r="M528" s="2044"/>
      <c r="N528" s="2045"/>
      <c r="O528" s="462"/>
      <c r="P528" s="462"/>
      <c r="Q528" s="462"/>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044"/>
      <c r="D529" s="2045"/>
      <c r="E529" s="462"/>
      <c r="F529" s="462"/>
      <c r="G529" s="462"/>
      <c r="H529" s="2044"/>
      <c r="I529" s="2045"/>
      <c r="J529" s="462"/>
      <c r="K529" s="462"/>
      <c r="L529" s="462"/>
      <c r="M529" s="2044"/>
      <c r="N529" s="2045"/>
      <c r="O529" s="462"/>
      <c r="P529" s="462"/>
      <c r="Q529" s="462"/>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044"/>
      <c r="D530" s="2045"/>
      <c r="E530" s="462"/>
      <c r="F530" s="462"/>
      <c r="G530" s="462"/>
      <c r="H530" s="2044"/>
      <c r="I530" s="2045"/>
      <c r="J530" s="462"/>
      <c r="K530" s="462"/>
      <c r="L530" s="462"/>
      <c r="M530" s="2044"/>
      <c r="N530" s="2045"/>
      <c r="O530" s="462"/>
      <c r="P530" s="462"/>
      <c r="Q530" s="462"/>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044"/>
      <c r="D531" s="2045"/>
      <c r="E531" s="462"/>
      <c r="F531" s="462"/>
      <c r="G531" s="462"/>
      <c r="H531" s="2044"/>
      <c r="I531" s="2045"/>
      <c r="J531" s="462"/>
      <c r="K531" s="462"/>
      <c r="L531" s="462"/>
      <c r="M531" s="2044"/>
      <c r="N531" s="2045"/>
      <c r="O531" s="462"/>
      <c r="P531" s="462"/>
      <c r="Q531" s="462"/>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044"/>
      <c r="D532" s="2045"/>
      <c r="E532" s="462"/>
      <c r="F532" s="462"/>
      <c r="G532" s="462"/>
      <c r="H532" s="2044"/>
      <c r="I532" s="2045"/>
      <c r="J532" s="462"/>
      <c r="K532" s="462"/>
      <c r="L532" s="462"/>
      <c r="M532" s="2044"/>
      <c r="N532" s="2045"/>
      <c r="O532" s="462"/>
      <c r="P532" s="462"/>
      <c r="Q532" s="462"/>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044"/>
      <c r="D533" s="2045"/>
      <c r="E533" s="462"/>
      <c r="F533" s="462"/>
      <c r="G533" s="462"/>
      <c r="H533" s="2044"/>
      <c r="I533" s="2045"/>
      <c r="J533" s="462"/>
      <c r="K533" s="462"/>
      <c r="L533" s="462"/>
      <c r="M533" s="2044"/>
      <c r="N533" s="2045"/>
      <c r="O533" s="462"/>
      <c r="P533" s="462"/>
      <c r="Q533" s="462"/>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044"/>
      <c r="D534" s="2045"/>
      <c r="E534" s="462"/>
      <c r="F534" s="462"/>
      <c r="G534" s="462"/>
      <c r="H534" s="2044"/>
      <c r="I534" s="2045"/>
      <c r="J534" s="462"/>
      <c r="K534" s="462"/>
      <c r="L534" s="462"/>
      <c r="M534" s="2044"/>
      <c r="N534" s="2045"/>
      <c r="O534" s="462"/>
      <c r="P534" s="462"/>
      <c r="Q534" s="462"/>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044"/>
      <c r="D535" s="2045"/>
      <c r="E535" s="462"/>
      <c r="F535" s="462"/>
      <c r="G535" s="462"/>
      <c r="H535" s="2044"/>
      <c r="I535" s="2045"/>
      <c r="J535" s="462"/>
      <c r="K535" s="462"/>
      <c r="L535" s="462"/>
      <c r="M535" s="2044"/>
      <c r="N535" s="2045"/>
      <c r="O535" s="462"/>
      <c r="P535" s="462"/>
      <c r="Q535" s="462"/>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044"/>
      <c r="D536" s="2045"/>
      <c r="E536" s="462"/>
      <c r="F536" s="462"/>
      <c r="G536" s="462"/>
      <c r="H536" s="2044"/>
      <c r="I536" s="2045"/>
      <c r="J536" s="462"/>
      <c r="K536" s="462"/>
      <c r="L536" s="462"/>
      <c r="M536" s="2044"/>
      <c r="N536" s="2045"/>
      <c r="O536" s="462"/>
      <c r="P536" s="462"/>
      <c r="Q536" s="462"/>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044"/>
      <c r="D537" s="2045"/>
      <c r="E537" s="462"/>
      <c r="F537" s="462"/>
      <c r="G537" s="462"/>
      <c r="H537" s="2044"/>
      <c r="I537" s="2045"/>
      <c r="J537" s="462"/>
      <c r="K537" s="462"/>
      <c r="L537" s="462"/>
      <c r="M537" s="2044"/>
      <c r="N537" s="2045"/>
      <c r="O537" s="462"/>
      <c r="P537" s="462"/>
      <c r="Q537" s="462"/>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044"/>
      <c r="D538" s="2045"/>
      <c r="E538" s="462"/>
      <c r="F538" s="462"/>
      <c r="G538" s="462"/>
      <c r="H538" s="2044"/>
      <c r="I538" s="2045"/>
      <c r="J538" s="462"/>
      <c r="K538" s="462"/>
      <c r="L538" s="462"/>
      <c r="M538" s="2044"/>
      <c r="N538" s="2045"/>
      <c r="O538" s="462"/>
      <c r="P538" s="462"/>
      <c r="Q538" s="462"/>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044"/>
      <c r="D539" s="2045"/>
      <c r="E539" s="462"/>
      <c r="F539" s="462"/>
      <c r="G539" s="462"/>
      <c r="H539" s="2044"/>
      <c r="I539" s="2045"/>
      <c r="J539" s="462"/>
      <c r="K539" s="462"/>
      <c r="L539" s="462"/>
      <c r="M539" s="2044"/>
      <c r="N539" s="2045"/>
      <c r="O539" s="462"/>
      <c r="P539" s="462"/>
      <c r="Q539" s="462"/>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044"/>
      <c r="D540" s="2045"/>
      <c r="E540" s="462"/>
      <c r="F540" s="462"/>
      <c r="G540" s="462"/>
      <c r="H540" s="2044"/>
      <c r="I540" s="2045"/>
      <c r="J540" s="462"/>
      <c r="K540" s="462"/>
      <c r="L540" s="462"/>
      <c r="M540" s="2044"/>
      <c r="N540" s="2045"/>
      <c r="O540" s="462"/>
      <c r="P540" s="462"/>
      <c r="Q540" s="462"/>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044"/>
      <c r="D541" s="2045"/>
      <c r="E541" s="462"/>
      <c r="F541" s="462"/>
      <c r="G541" s="462"/>
      <c r="H541" s="2044"/>
      <c r="I541" s="2045"/>
      <c r="J541" s="462"/>
      <c r="K541" s="462"/>
      <c r="L541" s="462"/>
      <c r="M541" s="2044"/>
      <c r="N541" s="2045"/>
      <c r="O541" s="462"/>
      <c r="P541" s="462"/>
      <c r="Q541" s="462"/>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044"/>
      <c r="D542" s="2045"/>
      <c r="E542" s="462"/>
      <c r="F542" s="462"/>
      <c r="G542" s="462"/>
      <c r="H542" s="2044"/>
      <c r="I542" s="2045"/>
      <c r="J542" s="462"/>
      <c r="K542" s="462"/>
      <c r="L542" s="462"/>
      <c r="M542" s="2044"/>
      <c r="N542" s="2045"/>
      <c r="O542" s="462"/>
      <c r="P542" s="462"/>
      <c r="Q542" s="462"/>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044"/>
      <c r="D543" s="2045"/>
      <c r="E543" s="462"/>
      <c r="F543" s="462"/>
      <c r="G543" s="462"/>
      <c r="H543" s="2044"/>
      <c r="I543" s="2045"/>
      <c r="J543" s="462"/>
      <c r="K543" s="462"/>
      <c r="L543" s="462"/>
      <c r="M543" s="2044"/>
      <c r="N543" s="2045"/>
      <c r="O543" s="462"/>
      <c r="P543" s="462"/>
      <c r="Q543" s="462"/>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044"/>
      <c r="D544" s="2045"/>
      <c r="E544" s="462"/>
      <c r="F544" s="462"/>
      <c r="G544" s="462"/>
      <c r="H544" s="2044"/>
      <c r="I544" s="2045"/>
      <c r="J544" s="462"/>
      <c r="K544" s="462"/>
      <c r="L544" s="462"/>
      <c r="M544" s="2044"/>
      <c r="N544" s="2045"/>
      <c r="O544" s="462"/>
      <c r="P544" s="462"/>
      <c r="Q544" s="462"/>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044"/>
      <c r="D545" s="2045"/>
      <c r="E545" s="462"/>
      <c r="F545" s="462"/>
      <c r="G545" s="462"/>
      <c r="H545" s="2044"/>
      <c r="I545" s="2045"/>
      <c r="J545" s="462"/>
      <c r="K545" s="462"/>
      <c r="L545" s="462"/>
      <c r="M545" s="2044"/>
      <c r="N545" s="2045"/>
      <c r="O545" s="462"/>
      <c r="P545" s="462"/>
      <c r="Q545" s="462"/>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044"/>
      <c r="D546" s="2045"/>
      <c r="E546" s="462"/>
      <c r="F546" s="462"/>
      <c r="G546" s="462"/>
      <c r="H546" s="2044"/>
      <c r="I546" s="2045"/>
      <c r="J546" s="462"/>
      <c r="K546" s="462"/>
      <c r="L546" s="462"/>
      <c r="M546" s="2044"/>
      <c r="N546" s="2045"/>
      <c r="O546" s="462"/>
      <c r="P546" s="462"/>
      <c r="Q546" s="462"/>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044"/>
      <c r="D547" s="2045"/>
      <c r="E547" s="462"/>
      <c r="F547" s="462"/>
      <c r="G547" s="462"/>
      <c r="H547" s="2044"/>
      <c r="I547" s="2045"/>
      <c r="J547" s="462"/>
      <c r="K547" s="462"/>
      <c r="L547" s="462"/>
      <c r="M547" s="2044"/>
      <c r="N547" s="2045"/>
      <c r="O547" s="462"/>
      <c r="P547" s="462"/>
      <c r="Q547" s="462"/>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044"/>
      <c r="D548" s="2045"/>
      <c r="E548" s="462"/>
      <c r="F548" s="462"/>
      <c r="G548" s="462"/>
      <c r="H548" s="2044"/>
      <c r="I548" s="2045"/>
      <c r="J548" s="462"/>
      <c r="K548" s="462"/>
      <c r="L548" s="462"/>
      <c r="M548" s="2044"/>
      <c r="N548" s="2045"/>
      <c r="O548" s="462"/>
      <c r="P548" s="462"/>
      <c r="Q548" s="462"/>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044"/>
      <c r="D549" s="2045"/>
      <c r="E549" s="462"/>
      <c r="F549" s="462"/>
      <c r="G549" s="462"/>
      <c r="H549" s="2044"/>
      <c r="I549" s="2045"/>
      <c r="J549" s="462"/>
      <c r="K549" s="462"/>
      <c r="L549" s="462"/>
      <c r="M549" s="2044"/>
      <c r="N549" s="2045"/>
      <c r="O549" s="462"/>
      <c r="P549" s="462"/>
      <c r="Q549" s="462"/>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044"/>
      <c r="D550" s="2045"/>
      <c r="E550" s="462"/>
      <c r="F550" s="462"/>
      <c r="G550" s="462"/>
      <c r="H550" s="2044"/>
      <c r="I550" s="2045"/>
      <c r="J550" s="462"/>
      <c r="K550" s="462"/>
      <c r="L550" s="462"/>
      <c r="M550" s="2044"/>
      <c r="N550" s="2045"/>
      <c r="O550" s="462"/>
      <c r="P550" s="462"/>
      <c r="Q550" s="462"/>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044"/>
      <c r="D551" s="2045"/>
      <c r="E551" s="462"/>
      <c r="F551" s="462"/>
      <c r="G551" s="462"/>
      <c r="H551" s="2044"/>
      <c r="I551" s="2045"/>
      <c r="J551" s="462"/>
      <c r="K551" s="462"/>
      <c r="L551" s="462"/>
      <c r="M551" s="2044"/>
      <c r="N551" s="2045"/>
      <c r="O551" s="462"/>
      <c r="P551" s="462"/>
      <c r="Q551" s="462"/>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044"/>
      <c r="D552" s="2045"/>
      <c r="E552" s="462"/>
      <c r="F552" s="462"/>
      <c r="G552" s="462"/>
      <c r="H552" s="2044"/>
      <c r="I552" s="2045"/>
      <c r="J552" s="462"/>
      <c r="K552" s="462"/>
      <c r="L552" s="462"/>
      <c r="M552" s="2044"/>
      <c r="N552" s="2045"/>
      <c r="O552" s="462"/>
      <c r="P552" s="462"/>
      <c r="Q552" s="462"/>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044"/>
      <c r="D553" s="2045"/>
      <c r="E553" s="462"/>
      <c r="F553" s="462"/>
      <c r="G553" s="462"/>
      <c r="H553" s="2044"/>
      <c r="I553" s="2045"/>
      <c r="J553" s="462"/>
      <c r="K553" s="462"/>
      <c r="L553" s="462"/>
      <c r="M553" s="2044"/>
      <c r="N553" s="2045"/>
      <c r="O553" s="462"/>
      <c r="P553" s="462"/>
      <c r="Q553" s="462"/>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044"/>
      <c r="D554" s="2045"/>
      <c r="E554" s="462"/>
      <c r="F554" s="462"/>
      <c r="G554" s="462"/>
      <c r="H554" s="2044"/>
      <c r="I554" s="2045"/>
      <c r="J554" s="462"/>
      <c r="K554" s="462"/>
      <c r="L554" s="462"/>
      <c r="M554" s="2044"/>
      <c r="N554" s="2045"/>
      <c r="O554" s="462"/>
      <c r="P554" s="462"/>
      <c r="Q554" s="462"/>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044"/>
      <c r="D555" s="2045"/>
      <c r="E555" s="462"/>
      <c r="F555" s="462"/>
      <c r="G555" s="462"/>
      <c r="H555" s="2044"/>
      <c r="I555" s="2045"/>
      <c r="J555" s="462"/>
      <c r="K555" s="462"/>
      <c r="L555" s="462"/>
      <c r="M555" s="2044"/>
      <c r="N555" s="2045"/>
      <c r="O555" s="462"/>
      <c r="P555" s="462"/>
      <c r="Q555" s="462"/>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044"/>
      <c r="D556" s="2045"/>
      <c r="E556" s="462"/>
      <c r="F556" s="462"/>
      <c r="G556" s="462"/>
      <c r="H556" s="2044"/>
      <c r="I556" s="2045"/>
      <c r="J556" s="462"/>
      <c r="K556" s="462"/>
      <c r="L556" s="462"/>
      <c r="M556" s="2044"/>
      <c r="N556" s="2045"/>
      <c r="O556" s="462"/>
      <c r="P556" s="462"/>
      <c r="Q556" s="462"/>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044"/>
      <c r="D557" s="2045"/>
      <c r="E557" s="462"/>
      <c r="F557" s="462"/>
      <c r="G557" s="462"/>
      <c r="H557" s="2044"/>
      <c r="I557" s="2045"/>
      <c r="J557" s="462"/>
      <c r="K557" s="462"/>
      <c r="L557" s="462"/>
      <c r="M557" s="2044"/>
      <c r="N557" s="2045"/>
      <c r="O557" s="462"/>
      <c r="P557" s="462"/>
      <c r="Q557" s="462"/>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044"/>
      <c r="D558" s="2045"/>
      <c r="E558" s="462"/>
      <c r="F558" s="462"/>
      <c r="G558" s="462"/>
      <c r="H558" s="2044"/>
      <c r="I558" s="2045"/>
      <c r="J558" s="462"/>
      <c r="K558" s="462"/>
      <c r="L558" s="462"/>
      <c r="M558" s="2044"/>
      <c r="N558" s="2045"/>
      <c r="O558" s="462"/>
      <c r="P558" s="462"/>
      <c r="Q558" s="462"/>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044"/>
      <c r="D559" s="2045"/>
      <c r="E559" s="462"/>
      <c r="F559" s="462"/>
      <c r="G559" s="462"/>
      <c r="H559" s="2044"/>
      <c r="I559" s="2045"/>
      <c r="J559" s="462"/>
      <c r="K559" s="462"/>
      <c r="L559" s="462"/>
      <c r="M559" s="2044"/>
      <c r="N559" s="2045"/>
      <c r="O559" s="462"/>
      <c r="P559" s="462"/>
      <c r="Q559" s="462"/>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44"/>
      <c r="D560" s="2045"/>
      <c r="E560" s="462"/>
      <c r="F560" s="462"/>
      <c r="G560" s="462"/>
      <c r="H560" s="2044"/>
      <c r="I560" s="2045"/>
      <c r="J560" s="462"/>
      <c r="K560" s="462"/>
      <c r="L560" s="462"/>
      <c r="M560" s="2044"/>
      <c r="N560" s="2045"/>
      <c r="O560" s="462"/>
      <c r="P560" s="462"/>
      <c r="Q560" s="462"/>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44"/>
      <c r="D561" s="2045"/>
      <c r="E561" s="462"/>
      <c r="F561" s="462"/>
      <c r="G561" s="462"/>
      <c r="H561" s="2044"/>
      <c r="I561" s="2045"/>
      <c r="J561" s="462"/>
      <c r="K561" s="462"/>
      <c r="L561" s="462"/>
      <c r="M561" s="2044"/>
      <c r="N561" s="2045"/>
      <c r="O561" s="462"/>
      <c r="P561" s="462"/>
      <c r="Q561" s="462"/>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044"/>
      <c r="D562" s="2045"/>
      <c r="E562" s="462"/>
      <c r="F562" s="462"/>
      <c r="G562" s="462"/>
      <c r="H562" s="2044"/>
      <c r="I562" s="2045"/>
      <c r="J562" s="462"/>
      <c r="K562" s="462"/>
      <c r="L562" s="462"/>
      <c r="M562" s="2044"/>
      <c r="N562" s="2045"/>
      <c r="O562" s="462"/>
      <c r="P562" s="462"/>
      <c r="Q562" s="462"/>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044"/>
      <c r="D563" s="2045"/>
      <c r="E563" s="462"/>
      <c r="F563" s="462"/>
      <c r="G563" s="462"/>
      <c r="H563" s="2044"/>
      <c r="I563" s="2045"/>
      <c r="J563" s="462"/>
      <c r="K563" s="462"/>
      <c r="L563" s="462"/>
      <c r="M563" s="2044"/>
      <c r="N563" s="2045"/>
      <c r="O563" s="462"/>
      <c r="P563" s="462"/>
      <c r="Q563" s="462"/>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44"/>
      <c r="D564" s="2045"/>
      <c r="E564" s="462"/>
      <c r="F564" s="462"/>
      <c r="G564" s="462"/>
      <c r="H564" s="2044"/>
      <c r="I564" s="2045"/>
      <c r="J564" s="462"/>
      <c r="K564" s="462"/>
      <c r="L564" s="462"/>
      <c r="M564" s="2044"/>
      <c r="N564" s="2045"/>
      <c r="O564" s="462"/>
      <c r="P564" s="462"/>
      <c r="Q564" s="462"/>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044"/>
      <c r="D565" s="2045"/>
      <c r="E565" s="462"/>
      <c r="F565" s="462"/>
      <c r="G565" s="462"/>
      <c r="H565" s="2044"/>
      <c r="I565" s="2045"/>
      <c r="J565" s="462"/>
      <c r="K565" s="462"/>
      <c r="L565" s="462"/>
      <c r="M565" s="2044"/>
      <c r="N565" s="2045"/>
      <c r="O565" s="462"/>
      <c r="P565" s="462"/>
      <c r="Q565" s="462"/>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44"/>
      <c r="D566" s="2045"/>
      <c r="E566" s="462"/>
      <c r="F566" s="462"/>
      <c r="G566" s="462"/>
      <c r="H566" s="2044"/>
      <c r="I566" s="2045"/>
      <c r="J566" s="462"/>
      <c r="K566" s="462"/>
      <c r="L566" s="462"/>
      <c r="M566" s="2044"/>
      <c r="N566" s="2045"/>
      <c r="O566" s="462"/>
      <c r="P566" s="462"/>
      <c r="Q566" s="462"/>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44"/>
      <c r="D567" s="2045"/>
      <c r="E567" s="462"/>
      <c r="F567" s="462"/>
      <c r="G567" s="462"/>
      <c r="H567" s="2044"/>
      <c r="I567" s="2045"/>
      <c r="J567" s="462"/>
      <c r="K567" s="462"/>
      <c r="L567" s="462"/>
      <c r="M567" s="2044"/>
      <c r="N567" s="2045"/>
      <c r="O567" s="462"/>
      <c r="P567" s="462"/>
      <c r="Q567" s="462"/>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044"/>
      <c r="D568" s="2045"/>
      <c r="E568" s="462"/>
      <c r="F568" s="462"/>
      <c r="G568" s="462"/>
      <c r="H568" s="2044"/>
      <c r="I568" s="2045"/>
      <c r="J568" s="462"/>
      <c r="K568" s="462"/>
      <c r="L568" s="462"/>
      <c r="M568" s="2044"/>
      <c r="N568" s="2045"/>
      <c r="O568" s="462"/>
      <c r="P568" s="462"/>
      <c r="Q568" s="462"/>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44"/>
      <c r="D569" s="2045"/>
      <c r="E569" s="462"/>
      <c r="F569" s="462"/>
      <c r="G569" s="462"/>
      <c r="H569" s="2044"/>
      <c r="I569" s="2045"/>
      <c r="J569" s="462"/>
      <c r="K569" s="462"/>
      <c r="L569" s="462"/>
      <c r="M569" s="2044"/>
      <c r="N569" s="2045"/>
      <c r="O569" s="462"/>
      <c r="P569" s="462"/>
      <c r="Q569" s="462"/>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44"/>
      <c r="D570" s="2045"/>
      <c r="E570" s="462"/>
      <c r="F570" s="462"/>
      <c r="G570" s="462"/>
      <c r="H570" s="2044"/>
      <c r="I570" s="2045"/>
      <c r="J570" s="462"/>
      <c r="K570" s="462"/>
      <c r="L570" s="462"/>
      <c r="M570" s="2044"/>
      <c r="N570" s="2045"/>
      <c r="O570" s="462"/>
      <c r="P570" s="462"/>
      <c r="Q570" s="462"/>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44"/>
      <c r="D571" s="2045"/>
      <c r="E571" s="462"/>
      <c r="F571" s="462"/>
      <c r="G571" s="462"/>
      <c r="H571" s="2044"/>
      <c r="I571" s="2045"/>
      <c r="J571" s="462"/>
      <c r="K571" s="462"/>
      <c r="L571" s="462"/>
      <c r="M571" s="2044"/>
      <c r="N571" s="2045"/>
      <c r="O571" s="462"/>
      <c r="P571" s="462"/>
      <c r="Q571" s="462"/>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44"/>
      <c r="D572" s="2045"/>
      <c r="E572" s="462"/>
      <c r="F572" s="462"/>
      <c r="G572" s="462"/>
      <c r="H572" s="2044"/>
      <c r="I572" s="2045"/>
      <c r="J572" s="462"/>
      <c r="K572" s="462"/>
      <c r="L572" s="462"/>
      <c r="M572" s="2044"/>
      <c r="N572" s="2045"/>
      <c r="O572" s="462"/>
      <c r="P572" s="462"/>
      <c r="Q572" s="462"/>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44"/>
      <c r="D573" s="2045"/>
      <c r="E573" s="462"/>
      <c r="F573" s="462"/>
      <c r="G573" s="462"/>
      <c r="H573" s="2044"/>
      <c r="I573" s="2045"/>
      <c r="J573" s="462"/>
      <c r="K573" s="462"/>
      <c r="L573" s="462"/>
      <c r="M573" s="2044"/>
      <c r="N573" s="2045"/>
      <c r="O573" s="462"/>
      <c r="P573" s="462"/>
      <c r="Q573" s="462"/>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44"/>
      <c r="D574" s="2045"/>
      <c r="E574" s="462"/>
      <c r="F574" s="462"/>
      <c r="G574" s="462"/>
      <c r="H574" s="2044"/>
      <c r="I574" s="2045"/>
      <c r="J574" s="462"/>
      <c r="K574" s="462"/>
      <c r="L574" s="462"/>
      <c r="M574" s="2044"/>
      <c r="N574" s="2045"/>
      <c r="O574" s="462"/>
      <c r="P574" s="462"/>
      <c r="Q574" s="462"/>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44"/>
      <c r="D575" s="2045"/>
      <c r="E575" s="462"/>
      <c r="F575" s="462"/>
      <c r="G575" s="462"/>
      <c r="H575" s="2044"/>
      <c r="I575" s="2045"/>
      <c r="J575" s="462"/>
      <c r="K575" s="462"/>
      <c r="L575" s="462"/>
      <c r="M575" s="2044"/>
      <c r="N575" s="2045"/>
      <c r="O575" s="462"/>
      <c r="P575" s="462"/>
      <c r="Q575" s="462"/>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44"/>
      <c r="D576" s="2045"/>
      <c r="E576" s="462"/>
      <c r="F576" s="462"/>
      <c r="G576" s="462"/>
      <c r="H576" s="2044"/>
      <c r="I576" s="2045"/>
      <c r="J576" s="462"/>
      <c r="K576" s="462"/>
      <c r="L576" s="462"/>
      <c r="M576" s="2044"/>
      <c r="N576" s="2045"/>
      <c r="O576" s="462"/>
      <c r="P576" s="462"/>
      <c r="Q576" s="462"/>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44"/>
      <c r="D577" s="2045"/>
      <c r="E577" s="462"/>
      <c r="F577" s="462"/>
      <c r="G577" s="462"/>
      <c r="H577" s="2044"/>
      <c r="I577" s="2045"/>
      <c r="J577" s="462"/>
      <c r="K577" s="462"/>
      <c r="L577" s="462"/>
      <c r="M577" s="2044"/>
      <c r="N577" s="2045"/>
      <c r="O577" s="462"/>
      <c r="P577" s="462"/>
      <c r="Q577" s="462"/>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44"/>
      <c r="D578" s="2045"/>
      <c r="E578" s="462"/>
      <c r="F578" s="462"/>
      <c r="G578" s="462"/>
      <c r="H578" s="2044"/>
      <c r="I578" s="2045"/>
      <c r="J578" s="462"/>
      <c r="K578" s="462"/>
      <c r="L578" s="462"/>
      <c r="M578" s="2044"/>
      <c r="N578" s="2045"/>
      <c r="O578" s="462"/>
      <c r="P578" s="462"/>
      <c r="Q578" s="462"/>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44"/>
      <c r="D579" s="2045"/>
      <c r="E579" s="462"/>
      <c r="F579" s="462"/>
      <c r="G579" s="462"/>
      <c r="H579" s="2044"/>
      <c r="I579" s="2045"/>
      <c r="J579" s="462"/>
      <c r="K579" s="462"/>
      <c r="L579" s="462"/>
      <c r="M579" s="2044"/>
      <c r="N579" s="2045"/>
      <c r="O579" s="462"/>
      <c r="P579" s="462"/>
      <c r="Q579" s="462"/>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44"/>
      <c r="D580" s="2045"/>
      <c r="E580" s="462"/>
      <c r="F580" s="462"/>
      <c r="G580" s="462"/>
      <c r="H580" s="2044"/>
      <c r="I580" s="2045"/>
      <c r="J580" s="462"/>
      <c r="K580" s="462"/>
      <c r="L580" s="462"/>
      <c r="M580" s="2044"/>
      <c r="N580" s="2045"/>
      <c r="O580" s="462"/>
      <c r="P580" s="462"/>
      <c r="Q580" s="462"/>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44"/>
      <c r="D581" s="2045"/>
      <c r="E581" s="462"/>
      <c r="F581" s="462"/>
      <c r="G581" s="462"/>
      <c r="H581" s="2044"/>
      <c r="I581" s="2045"/>
      <c r="J581" s="462"/>
      <c r="K581" s="462"/>
      <c r="L581" s="462"/>
      <c r="M581" s="2044"/>
      <c r="N581" s="2045"/>
      <c r="O581" s="462"/>
      <c r="P581" s="462"/>
      <c r="Q581" s="462"/>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44"/>
      <c r="D582" s="2045"/>
      <c r="E582" s="462"/>
      <c r="F582" s="462"/>
      <c r="G582" s="462"/>
      <c r="H582" s="2044"/>
      <c r="I582" s="2045"/>
      <c r="J582" s="462"/>
      <c r="K582" s="462"/>
      <c r="L582" s="462"/>
      <c r="M582" s="2044"/>
      <c r="N582" s="2045"/>
      <c r="O582" s="462"/>
      <c r="P582" s="462"/>
      <c r="Q582" s="462"/>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44"/>
      <c r="D583" s="2045"/>
      <c r="E583" s="462"/>
      <c r="F583" s="462"/>
      <c r="G583" s="462"/>
      <c r="H583" s="2044"/>
      <c r="I583" s="2045"/>
      <c r="J583" s="462"/>
      <c r="K583" s="462"/>
      <c r="L583" s="462"/>
      <c r="M583" s="2044"/>
      <c r="N583" s="2045"/>
      <c r="O583" s="462"/>
      <c r="P583" s="462"/>
      <c r="Q583" s="462"/>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44"/>
      <c r="D584" s="2045"/>
      <c r="E584" s="462"/>
      <c r="F584" s="462"/>
      <c r="G584" s="462"/>
      <c r="H584" s="2044"/>
      <c r="I584" s="2045"/>
      <c r="J584" s="462"/>
      <c r="K584" s="462"/>
      <c r="L584" s="462"/>
      <c r="M584" s="2044"/>
      <c r="N584" s="2045"/>
      <c r="O584" s="462"/>
      <c r="P584" s="462"/>
      <c r="Q584" s="462"/>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44"/>
      <c r="D585" s="2045"/>
      <c r="E585" s="462"/>
      <c r="F585" s="462"/>
      <c r="G585" s="462"/>
      <c r="H585" s="2044"/>
      <c r="I585" s="2045"/>
      <c r="J585" s="462"/>
      <c r="K585" s="462"/>
      <c r="L585" s="462"/>
      <c r="M585" s="2044"/>
      <c r="N585" s="2045"/>
      <c r="O585" s="462"/>
      <c r="P585" s="462"/>
      <c r="Q585" s="462"/>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44"/>
      <c r="D586" s="2045"/>
      <c r="E586" s="462"/>
      <c r="F586" s="462"/>
      <c r="G586" s="462"/>
      <c r="H586" s="2044"/>
      <c r="I586" s="2045"/>
      <c r="J586" s="462"/>
      <c r="K586" s="462"/>
      <c r="L586" s="462"/>
      <c r="M586" s="2044"/>
      <c r="N586" s="2045"/>
      <c r="O586" s="462"/>
      <c r="P586" s="462"/>
      <c r="Q586" s="462"/>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44"/>
      <c r="D587" s="2045"/>
      <c r="E587" s="462"/>
      <c r="F587" s="462"/>
      <c r="G587" s="462"/>
      <c r="H587" s="2044"/>
      <c r="I587" s="2045"/>
      <c r="J587" s="462"/>
      <c r="K587" s="462"/>
      <c r="L587" s="462"/>
      <c r="M587" s="2044"/>
      <c r="N587" s="2045"/>
      <c r="O587" s="462"/>
      <c r="P587" s="462"/>
      <c r="Q587" s="462"/>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44"/>
      <c r="D588" s="2045"/>
      <c r="E588" s="462"/>
      <c r="F588" s="462"/>
      <c r="G588" s="462"/>
      <c r="H588" s="2044"/>
      <c r="I588" s="2045"/>
      <c r="J588" s="462"/>
      <c r="K588" s="462"/>
      <c r="L588" s="462"/>
      <c r="M588" s="2044"/>
      <c r="N588" s="2045"/>
      <c r="O588" s="462"/>
      <c r="P588" s="462"/>
      <c r="Q588" s="462"/>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44"/>
      <c r="D589" s="2045"/>
      <c r="E589" s="462"/>
      <c r="F589" s="462"/>
      <c r="G589" s="462"/>
      <c r="H589" s="2044"/>
      <c r="I589" s="2045"/>
      <c r="J589" s="462"/>
      <c r="K589" s="462"/>
      <c r="L589" s="462"/>
      <c r="M589" s="2044"/>
      <c r="N589" s="2045"/>
      <c r="O589" s="462"/>
      <c r="P589" s="462"/>
      <c r="Q589" s="462"/>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044"/>
      <c r="D590" s="2045"/>
      <c r="E590" s="462"/>
      <c r="F590" s="462"/>
      <c r="G590" s="462"/>
      <c r="H590" s="2044"/>
      <c r="I590" s="2045"/>
      <c r="J590" s="462"/>
      <c r="K590" s="462"/>
      <c r="L590" s="462"/>
      <c r="M590" s="2044"/>
      <c r="N590" s="2045"/>
      <c r="O590" s="462"/>
      <c r="P590" s="462"/>
      <c r="Q590" s="462"/>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044"/>
      <c r="D591" s="2045"/>
      <c r="E591" s="462"/>
      <c r="F591" s="462"/>
      <c r="G591" s="462"/>
      <c r="H591" s="2044"/>
      <c r="I591" s="2045"/>
      <c r="J591" s="462"/>
      <c r="K591" s="462"/>
      <c r="L591" s="462"/>
      <c r="M591" s="2044"/>
      <c r="N591" s="2045"/>
      <c r="O591" s="462"/>
      <c r="P591" s="462"/>
      <c r="Q591" s="462"/>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44"/>
      <c r="D592" s="2045"/>
      <c r="E592" s="462"/>
      <c r="F592" s="462"/>
      <c r="G592" s="462"/>
      <c r="H592" s="2044"/>
      <c r="I592" s="2045"/>
      <c r="J592" s="462"/>
      <c r="K592" s="462"/>
      <c r="L592" s="462"/>
      <c r="M592" s="2044"/>
      <c r="N592" s="2045"/>
      <c r="O592" s="462"/>
      <c r="P592" s="462"/>
      <c r="Q592" s="462"/>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44"/>
      <c r="D593" s="2045"/>
      <c r="E593" s="462"/>
      <c r="F593" s="462"/>
      <c r="G593" s="462"/>
      <c r="H593" s="2044"/>
      <c r="I593" s="2045"/>
      <c r="J593" s="462"/>
      <c r="K593" s="462"/>
      <c r="L593" s="462"/>
      <c r="M593" s="2044"/>
      <c r="N593" s="2045"/>
      <c r="O593" s="462"/>
      <c r="P593" s="462"/>
      <c r="Q593" s="462"/>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44"/>
      <c r="D594" s="2045"/>
      <c r="E594" s="462"/>
      <c r="F594" s="462"/>
      <c r="G594" s="462"/>
      <c r="H594" s="2044"/>
      <c r="I594" s="2045"/>
      <c r="J594" s="462"/>
      <c r="K594" s="462"/>
      <c r="L594" s="462"/>
      <c r="M594" s="2044"/>
      <c r="N594" s="2045"/>
      <c r="O594" s="462"/>
      <c r="P594" s="462"/>
      <c r="Q594" s="462"/>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44"/>
      <c r="D595" s="2045"/>
      <c r="E595" s="462"/>
      <c r="F595" s="462"/>
      <c r="G595" s="462"/>
      <c r="H595" s="2044"/>
      <c r="I595" s="2045"/>
      <c r="J595" s="462"/>
      <c r="K595" s="462"/>
      <c r="L595" s="462"/>
      <c r="M595" s="2044"/>
      <c r="N595" s="2045"/>
      <c r="O595" s="462"/>
      <c r="P595" s="462"/>
      <c r="Q595" s="462"/>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44"/>
      <c r="D596" s="2045"/>
      <c r="E596" s="462"/>
      <c r="F596" s="462"/>
      <c r="G596" s="462"/>
      <c r="H596" s="2044"/>
      <c r="I596" s="2045"/>
      <c r="J596" s="462"/>
      <c r="K596" s="462"/>
      <c r="L596" s="462"/>
      <c r="M596" s="2044"/>
      <c r="N596" s="2045"/>
      <c r="O596" s="462"/>
      <c r="P596" s="462"/>
      <c r="Q596" s="462"/>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44"/>
      <c r="D597" s="2045"/>
      <c r="E597" s="462"/>
      <c r="F597" s="462"/>
      <c r="G597" s="462"/>
      <c r="H597" s="2044"/>
      <c r="I597" s="2045"/>
      <c r="J597" s="462"/>
      <c r="K597" s="462"/>
      <c r="L597" s="462"/>
      <c r="M597" s="2044"/>
      <c r="N597" s="2045"/>
      <c r="O597" s="462"/>
      <c r="P597" s="462"/>
      <c r="Q597" s="462"/>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44"/>
      <c r="D598" s="2045"/>
      <c r="E598" s="462"/>
      <c r="F598" s="462"/>
      <c r="G598" s="462"/>
      <c r="H598" s="2044"/>
      <c r="I598" s="2045"/>
      <c r="J598" s="462"/>
      <c r="K598" s="462"/>
      <c r="L598" s="462"/>
      <c r="M598" s="2044"/>
      <c r="N598" s="2045"/>
      <c r="O598" s="462"/>
      <c r="P598" s="462"/>
      <c r="Q598" s="462"/>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44"/>
      <c r="D599" s="2045"/>
      <c r="E599" s="462"/>
      <c r="F599" s="462"/>
      <c r="G599" s="462"/>
      <c r="H599" s="2044"/>
      <c r="I599" s="2045"/>
      <c r="J599" s="462"/>
      <c r="K599" s="462"/>
      <c r="L599" s="462"/>
      <c r="M599" s="2044"/>
      <c r="N599" s="2045"/>
      <c r="O599" s="462"/>
      <c r="P599" s="462"/>
      <c r="Q599" s="462"/>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44"/>
      <c r="D600" s="2045"/>
      <c r="E600" s="462"/>
      <c r="F600" s="462"/>
      <c r="G600" s="462"/>
      <c r="H600" s="2044"/>
      <c r="I600" s="2045"/>
      <c r="J600" s="462"/>
      <c r="K600" s="462"/>
      <c r="L600" s="462"/>
      <c r="M600" s="2044"/>
      <c r="N600" s="2045"/>
      <c r="O600" s="462"/>
      <c r="P600" s="462"/>
      <c r="Q600" s="462"/>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44"/>
      <c r="D601" s="2045"/>
      <c r="E601" s="462"/>
      <c r="F601" s="462"/>
      <c r="G601" s="462"/>
      <c r="H601" s="2044"/>
      <c r="I601" s="2045"/>
      <c r="J601" s="462"/>
      <c r="K601" s="462"/>
      <c r="L601" s="462"/>
      <c r="M601" s="2044"/>
      <c r="N601" s="2045"/>
      <c r="O601" s="462"/>
      <c r="P601" s="462"/>
      <c r="Q601" s="462"/>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44"/>
      <c r="D602" s="2045"/>
      <c r="E602" s="462"/>
      <c r="F602" s="462"/>
      <c r="G602" s="462"/>
      <c r="H602" s="2044"/>
      <c r="I602" s="2045"/>
      <c r="J602" s="462"/>
      <c r="K602" s="462"/>
      <c r="L602" s="462"/>
      <c r="M602" s="2044"/>
      <c r="N602" s="2045"/>
      <c r="O602" s="462"/>
      <c r="P602" s="462"/>
      <c r="Q602" s="462"/>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44"/>
      <c r="D603" s="2045"/>
      <c r="E603" s="462"/>
      <c r="F603" s="462"/>
      <c r="G603" s="462"/>
      <c r="H603" s="2044"/>
      <c r="I603" s="2045"/>
      <c r="J603" s="462"/>
      <c r="K603" s="462"/>
      <c r="L603" s="462"/>
      <c r="M603" s="2044"/>
      <c r="N603" s="2045"/>
      <c r="O603" s="462"/>
      <c r="P603" s="462"/>
      <c r="Q603" s="462"/>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44"/>
      <c r="D604" s="2045"/>
      <c r="E604" s="462"/>
      <c r="F604" s="462"/>
      <c r="G604" s="462"/>
      <c r="H604" s="2044"/>
      <c r="I604" s="2045"/>
      <c r="J604" s="462"/>
      <c r="K604" s="462"/>
      <c r="L604" s="462"/>
      <c r="M604" s="2044"/>
      <c r="N604" s="2045"/>
      <c r="O604" s="462"/>
      <c r="P604" s="462"/>
      <c r="Q604" s="462"/>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44"/>
      <c r="D605" s="2045"/>
      <c r="E605" s="462"/>
      <c r="F605" s="462"/>
      <c r="G605" s="462"/>
      <c r="H605" s="2044"/>
      <c r="I605" s="2045"/>
      <c r="J605" s="462"/>
      <c r="K605" s="462"/>
      <c r="L605" s="462"/>
      <c r="M605" s="2044"/>
      <c r="N605" s="2045"/>
      <c r="O605" s="462"/>
      <c r="P605" s="462"/>
      <c r="Q605" s="462"/>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44"/>
      <c r="D606" s="2045"/>
      <c r="E606" s="462"/>
      <c r="F606" s="462"/>
      <c r="G606" s="462"/>
      <c r="H606" s="2044"/>
      <c r="I606" s="2045"/>
      <c r="J606" s="462"/>
      <c r="K606" s="462"/>
      <c r="L606" s="462"/>
      <c r="M606" s="2044"/>
      <c r="N606" s="2045"/>
      <c r="O606" s="462"/>
      <c r="P606" s="462"/>
      <c r="Q606" s="462"/>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44"/>
      <c r="D607" s="2045"/>
      <c r="E607" s="462"/>
      <c r="F607" s="462"/>
      <c r="G607" s="462"/>
      <c r="H607" s="2044"/>
      <c r="I607" s="2045"/>
      <c r="J607" s="462"/>
      <c r="K607" s="462"/>
      <c r="L607" s="462"/>
      <c r="M607" s="2044"/>
      <c r="N607" s="2045"/>
      <c r="O607" s="462"/>
      <c r="P607" s="462"/>
      <c r="Q607" s="462"/>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44"/>
      <c r="D608" s="2045"/>
      <c r="E608" s="462"/>
      <c r="F608" s="462"/>
      <c r="G608" s="462"/>
      <c r="H608" s="2044"/>
      <c r="I608" s="2045"/>
      <c r="J608" s="462"/>
      <c r="K608" s="462"/>
      <c r="L608" s="462"/>
      <c r="M608" s="2044"/>
      <c r="N608" s="2045"/>
      <c r="O608" s="462"/>
      <c r="P608" s="462"/>
      <c r="Q608" s="462"/>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44"/>
      <c r="D609" s="2045"/>
      <c r="E609" s="462"/>
      <c r="F609" s="462"/>
      <c r="G609" s="462"/>
      <c r="H609" s="2044"/>
      <c r="I609" s="2045"/>
      <c r="J609" s="462"/>
      <c r="K609" s="462"/>
      <c r="L609" s="462"/>
      <c r="M609" s="2044"/>
      <c r="N609" s="2045"/>
      <c r="O609" s="462"/>
      <c r="P609" s="462"/>
      <c r="Q609" s="462"/>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44"/>
      <c r="D610" s="2045"/>
      <c r="E610" s="462"/>
      <c r="F610" s="462"/>
      <c r="G610" s="462"/>
      <c r="H610" s="2044"/>
      <c r="I610" s="2045"/>
      <c r="J610" s="462"/>
      <c r="K610" s="462"/>
      <c r="L610" s="462"/>
      <c r="M610" s="2044"/>
      <c r="N610" s="2045"/>
      <c r="O610" s="462"/>
      <c r="P610" s="462"/>
      <c r="Q610" s="462"/>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44"/>
      <c r="D611" s="2045"/>
      <c r="E611" s="462"/>
      <c r="F611" s="462"/>
      <c r="G611" s="462"/>
      <c r="H611" s="2044"/>
      <c r="I611" s="2045"/>
      <c r="J611" s="462"/>
      <c r="K611" s="462"/>
      <c r="L611" s="462"/>
      <c r="M611" s="2044"/>
      <c r="N611" s="2045"/>
      <c r="O611" s="462"/>
      <c r="P611" s="462"/>
      <c r="Q611" s="462"/>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44"/>
      <c r="D612" s="2045"/>
      <c r="E612" s="462"/>
      <c r="F612" s="462"/>
      <c r="G612" s="462"/>
      <c r="H612" s="2044"/>
      <c r="I612" s="2045"/>
      <c r="J612" s="462"/>
      <c r="K612" s="462"/>
      <c r="L612" s="462"/>
      <c r="M612" s="2044"/>
      <c r="N612" s="2045"/>
      <c r="O612" s="462"/>
      <c r="P612" s="462"/>
      <c r="Q612" s="462"/>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44"/>
      <c r="D613" s="2045"/>
      <c r="E613" s="462"/>
      <c r="F613" s="462"/>
      <c r="G613" s="462"/>
      <c r="H613" s="2044"/>
      <c r="I613" s="2045"/>
      <c r="J613" s="462"/>
      <c r="K613" s="462"/>
      <c r="L613" s="462"/>
      <c r="M613" s="2044"/>
      <c r="N613" s="2045"/>
      <c r="O613" s="462"/>
      <c r="P613" s="462"/>
      <c r="Q613" s="462"/>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44"/>
      <c r="D614" s="2045"/>
      <c r="E614" s="462"/>
      <c r="F614" s="462"/>
      <c r="G614" s="462"/>
      <c r="H614" s="2044"/>
      <c r="I614" s="2045"/>
      <c r="J614" s="462"/>
      <c r="K614" s="462"/>
      <c r="L614" s="462"/>
      <c r="M614" s="2044"/>
      <c r="N614" s="2045"/>
      <c r="O614" s="462"/>
      <c r="P614" s="462"/>
      <c r="Q614" s="462"/>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44"/>
      <c r="D615" s="2045"/>
      <c r="E615" s="462"/>
      <c r="F615" s="462"/>
      <c r="G615" s="462"/>
      <c r="H615" s="2044"/>
      <c r="I615" s="2045"/>
      <c r="J615" s="462"/>
      <c r="K615" s="462"/>
      <c r="L615" s="462"/>
      <c r="M615" s="2044"/>
      <c r="N615" s="2045"/>
      <c r="O615" s="462"/>
      <c r="P615" s="462"/>
      <c r="Q615" s="462"/>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44"/>
      <c r="D616" s="2045"/>
      <c r="E616" s="462"/>
      <c r="F616" s="462"/>
      <c r="G616" s="462"/>
      <c r="H616" s="2044"/>
      <c r="I616" s="2045"/>
      <c r="J616" s="462"/>
      <c r="K616" s="462"/>
      <c r="L616" s="462"/>
      <c r="M616" s="2044"/>
      <c r="N616" s="2045"/>
      <c r="O616" s="462"/>
      <c r="P616" s="462"/>
      <c r="Q616" s="462"/>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44"/>
      <c r="D617" s="2045"/>
      <c r="E617" s="462"/>
      <c r="F617" s="462"/>
      <c r="G617" s="462"/>
      <c r="H617" s="2044"/>
      <c r="I617" s="2045"/>
      <c r="J617" s="462"/>
      <c r="K617" s="462"/>
      <c r="L617" s="462"/>
      <c r="M617" s="2044"/>
      <c r="N617" s="2045"/>
      <c r="O617" s="462"/>
      <c r="P617" s="462"/>
      <c r="Q617" s="462"/>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44"/>
      <c r="D618" s="2045"/>
      <c r="E618" s="462"/>
      <c r="F618" s="462"/>
      <c r="G618" s="462"/>
      <c r="H618" s="2044"/>
      <c r="I618" s="2045"/>
      <c r="J618" s="462"/>
      <c r="K618" s="462"/>
      <c r="L618" s="462"/>
      <c r="M618" s="2044"/>
      <c r="N618" s="2045"/>
      <c r="O618" s="462"/>
      <c r="P618" s="462"/>
      <c r="Q618" s="462"/>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44"/>
      <c r="D619" s="2045"/>
      <c r="E619" s="462"/>
      <c r="F619" s="462"/>
      <c r="G619" s="462"/>
      <c r="H619" s="2044"/>
      <c r="I619" s="2045"/>
      <c r="J619" s="462"/>
      <c r="K619" s="462"/>
      <c r="L619" s="462"/>
      <c r="M619" s="2044"/>
      <c r="N619" s="2045"/>
      <c r="O619" s="462"/>
      <c r="P619" s="462"/>
      <c r="Q619" s="462"/>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44"/>
      <c r="D620" s="2045"/>
      <c r="E620" s="462"/>
      <c r="F620" s="462"/>
      <c r="G620" s="462"/>
      <c r="H620" s="2044"/>
      <c r="I620" s="2045"/>
      <c r="J620" s="462"/>
      <c r="K620" s="462"/>
      <c r="L620" s="462"/>
      <c r="M620" s="2044"/>
      <c r="N620" s="2045"/>
      <c r="O620" s="462"/>
      <c r="P620" s="462"/>
      <c r="Q620" s="462"/>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44"/>
      <c r="D621" s="2045"/>
      <c r="E621" s="462"/>
      <c r="F621" s="462"/>
      <c r="G621" s="462"/>
      <c r="H621" s="2044"/>
      <c r="I621" s="2045"/>
      <c r="J621" s="462"/>
      <c r="K621" s="462"/>
      <c r="L621" s="462"/>
      <c r="M621" s="2044"/>
      <c r="N621" s="2045"/>
      <c r="O621" s="462"/>
      <c r="P621" s="462"/>
      <c r="Q621" s="462"/>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44"/>
      <c r="D622" s="2045"/>
      <c r="E622" s="462"/>
      <c r="F622" s="462"/>
      <c r="G622" s="462"/>
      <c r="H622" s="2044"/>
      <c r="I622" s="2045"/>
      <c r="J622" s="462"/>
      <c r="K622" s="462"/>
      <c r="L622" s="462"/>
      <c r="M622" s="2044"/>
      <c r="N622" s="2045"/>
      <c r="O622" s="462"/>
      <c r="P622" s="462"/>
      <c r="Q622" s="462"/>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44"/>
      <c r="D623" s="2045"/>
      <c r="E623" s="462"/>
      <c r="F623" s="462"/>
      <c r="G623" s="462"/>
      <c r="H623" s="2044"/>
      <c r="I623" s="2045"/>
      <c r="J623" s="462"/>
      <c r="K623" s="462"/>
      <c r="L623" s="462"/>
      <c r="M623" s="2044"/>
      <c r="N623" s="2045"/>
      <c r="O623" s="462"/>
      <c r="P623" s="462"/>
      <c r="Q623" s="462"/>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44"/>
      <c r="D624" s="2045"/>
      <c r="E624" s="462"/>
      <c r="F624" s="462"/>
      <c r="G624" s="462"/>
      <c r="H624" s="2044"/>
      <c r="I624" s="2045"/>
      <c r="J624" s="462"/>
      <c r="K624" s="462"/>
      <c r="L624" s="462"/>
      <c r="M624" s="2044"/>
      <c r="N624" s="2045"/>
      <c r="O624" s="462"/>
      <c r="P624" s="462"/>
      <c r="Q624" s="462"/>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44"/>
      <c r="D625" s="2045"/>
      <c r="E625" s="462"/>
      <c r="F625" s="462"/>
      <c r="G625" s="462"/>
      <c r="H625" s="2044"/>
      <c r="I625" s="2045"/>
      <c r="J625" s="462"/>
      <c r="K625" s="462"/>
      <c r="L625" s="462"/>
      <c r="M625" s="2044"/>
      <c r="N625" s="2045"/>
      <c r="O625" s="462"/>
      <c r="P625" s="462"/>
      <c r="Q625" s="462"/>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44"/>
      <c r="D626" s="2045"/>
      <c r="E626" s="462"/>
      <c r="F626" s="462"/>
      <c r="G626" s="462"/>
      <c r="H626" s="2044"/>
      <c r="I626" s="2045"/>
      <c r="J626" s="462"/>
      <c r="K626" s="462"/>
      <c r="L626" s="462"/>
      <c r="M626" s="2044"/>
      <c r="N626" s="2045"/>
      <c r="O626" s="462"/>
      <c r="P626" s="462"/>
      <c r="Q626" s="462"/>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44"/>
      <c r="D627" s="2045"/>
      <c r="E627" s="462"/>
      <c r="F627" s="462"/>
      <c r="G627" s="462"/>
      <c r="H627" s="2044"/>
      <c r="I627" s="2045"/>
      <c r="J627" s="462"/>
      <c r="K627" s="462"/>
      <c r="L627" s="462"/>
      <c r="M627" s="2044"/>
      <c r="N627" s="2045"/>
      <c r="O627" s="462"/>
      <c r="P627" s="462"/>
      <c r="Q627" s="462"/>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44"/>
      <c r="D628" s="2045"/>
      <c r="E628" s="462"/>
      <c r="F628" s="462"/>
      <c r="G628" s="462"/>
      <c r="H628" s="2044"/>
      <c r="I628" s="2045"/>
      <c r="J628" s="462"/>
      <c r="K628" s="462"/>
      <c r="L628" s="462"/>
      <c r="M628" s="2044"/>
      <c r="N628" s="2045"/>
      <c r="O628" s="462"/>
      <c r="P628" s="462"/>
      <c r="Q628" s="462"/>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44"/>
      <c r="D629" s="2045"/>
      <c r="E629" s="462"/>
      <c r="F629" s="462"/>
      <c r="G629" s="462"/>
      <c r="H629" s="2044"/>
      <c r="I629" s="2045"/>
      <c r="J629" s="462"/>
      <c r="K629" s="462"/>
      <c r="L629" s="462"/>
      <c r="M629" s="2044"/>
      <c r="N629" s="2045"/>
      <c r="O629" s="462"/>
      <c r="P629" s="462"/>
      <c r="Q629" s="462"/>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44"/>
      <c r="D630" s="2045"/>
      <c r="E630" s="462"/>
      <c r="F630" s="462"/>
      <c r="G630" s="462"/>
      <c r="H630" s="2044"/>
      <c r="I630" s="2045"/>
      <c r="J630" s="462"/>
      <c r="K630" s="462"/>
      <c r="L630" s="462"/>
      <c r="M630" s="2044"/>
      <c r="N630" s="2045"/>
      <c r="O630" s="462"/>
      <c r="P630" s="462"/>
      <c r="Q630" s="462"/>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44"/>
      <c r="D631" s="2045"/>
      <c r="E631" s="462"/>
      <c r="F631" s="462"/>
      <c r="G631" s="462"/>
      <c r="H631" s="2044"/>
      <c r="I631" s="2045"/>
      <c r="J631" s="462"/>
      <c r="K631" s="462"/>
      <c r="L631" s="462"/>
      <c r="M631" s="2044"/>
      <c r="N631" s="2045"/>
      <c r="O631" s="462"/>
      <c r="P631" s="462"/>
      <c r="Q631" s="462"/>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44"/>
      <c r="D632" s="2045"/>
      <c r="E632" s="462"/>
      <c r="F632" s="462"/>
      <c r="G632" s="462"/>
      <c r="H632" s="2044"/>
      <c r="I632" s="2045"/>
      <c r="J632" s="462"/>
      <c r="K632" s="462"/>
      <c r="L632" s="462"/>
      <c r="M632" s="2044"/>
      <c r="N632" s="2045"/>
      <c r="O632" s="462"/>
      <c r="P632" s="462"/>
      <c r="Q632" s="462"/>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44"/>
      <c r="D633" s="2045"/>
      <c r="E633" s="462"/>
      <c r="F633" s="462"/>
      <c r="G633" s="462"/>
      <c r="H633" s="2044"/>
      <c r="I633" s="2045"/>
      <c r="J633" s="462"/>
      <c r="K633" s="462"/>
      <c r="L633" s="462"/>
      <c r="M633" s="2044"/>
      <c r="N633" s="2045"/>
      <c r="O633" s="462"/>
      <c r="P633" s="462"/>
      <c r="Q633" s="462"/>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44"/>
      <c r="D634" s="2045"/>
      <c r="E634" s="462"/>
      <c r="F634" s="462"/>
      <c r="G634" s="462"/>
      <c r="H634" s="2044"/>
      <c r="I634" s="2045"/>
      <c r="J634" s="462"/>
      <c r="K634" s="462"/>
      <c r="L634" s="462"/>
      <c r="M634" s="2044"/>
      <c r="N634" s="2045"/>
      <c r="O634" s="462"/>
      <c r="P634" s="462"/>
      <c r="Q634" s="462"/>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44"/>
      <c r="D635" s="2045"/>
      <c r="E635" s="462"/>
      <c r="F635" s="462"/>
      <c r="G635" s="462"/>
      <c r="H635" s="2044"/>
      <c r="I635" s="2045"/>
      <c r="J635" s="462"/>
      <c r="K635" s="462"/>
      <c r="L635" s="462"/>
      <c r="M635" s="2044"/>
      <c r="N635" s="2045"/>
      <c r="O635" s="462"/>
      <c r="P635" s="462"/>
      <c r="Q635" s="462"/>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44"/>
      <c r="D636" s="2045"/>
      <c r="E636" s="462"/>
      <c r="F636" s="462"/>
      <c r="G636" s="462"/>
      <c r="H636" s="2044"/>
      <c r="I636" s="2045"/>
      <c r="J636" s="462"/>
      <c r="K636" s="462"/>
      <c r="L636" s="462"/>
      <c r="M636" s="2044"/>
      <c r="N636" s="2045"/>
      <c r="O636" s="462"/>
      <c r="P636" s="462"/>
      <c r="Q636" s="462"/>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44"/>
      <c r="D637" s="2045"/>
      <c r="E637" s="462"/>
      <c r="F637" s="462"/>
      <c r="G637" s="462"/>
      <c r="H637" s="2044"/>
      <c r="I637" s="2045"/>
      <c r="J637" s="462"/>
      <c r="K637" s="462"/>
      <c r="L637" s="462"/>
      <c r="M637" s="2044"/>
      <c r="N637" s="2045"/>
      <c r="O637" s="462"/>
      <c r="P637" s="462"/>
      <c r="Q637" s="462"/>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44"/>
      <c r="D638" s="2045"/>
      <c r="E638" s="462"/>
      <c r="F638" s="462"/>
      <c r="G638" s="462"/>
      <c r="H638" s="2044"/>
      <c r="I638" s="2045"/>
      <c r="J638" s="462"/>
      <c r="K638" s="462"/>
      <c r="L638" s="462"/>
      <c r="M638" s="2044"/>
      <c r="N638" s="2045"/>
      <c r="O638" s="462"/>
      <c r="P638" s="462"/>
      <c r="Q638" s="462"/>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44"/>
      <c r="D639" s="2045"/>
      <c r="E639" s="462"/>
      <c r="F639" s="462"/>
      <c r="G639" s="462"/>
      <c r="H639" s="2044"/>
      <c r="I639" s="2045"/>
      <c r="J639" s="462"/>
      <c r="K639" s="462"/>
      <c r="L639" s="462"/>
      <c r="M639" s="2044"/>
      <c r="N639" s="2045"/>
      <c r="O639" s="462"/>
      <c r="P639" s="462"/>
      <c r="Q639" s="462"/>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44"/>
      <c r="D640" s="2045"/>
      <c r="E640" s="462"/>
      <c r="F640" s="462"/>
      <c r="G640" s="462"/>
      <c r="H640" s="2044"/>
      <c r="I640" s="2045"/>
      <c r="J640" s="462"/>
      <c r="K640" s="462"/>
      <c r="L640" s="462"/>
      <c r="M640" s="2044"/>
      <c r="N640" s="2045"/>
      <c r="O640" s="462"/>
      <c r="P640" s="462"/>
      <c r="Q640" s="462"/>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44"/>
      <c r="D641" s="2045"/>
      <c r="E641" s="462"/>
      <c r="F641" s="462"/>
      <c r="G641" s="462"/>
      <c r="H641" s="2044"/>
      <c r="I641" s="2045"/>
      <c r="J641" s="462"/>
      <c r="K641" s="462"/>
      <c r="L641" s="462"/>
      <c r="M641" s="2044"/>
      <c r="N641" s="2045"/>
      <c r="O641" s="462"/>
      <c r="P641" s="462"/>
      <c r="Q641" s="462"/>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44"/>
      <c r="D642" s="2045"/>
      <c r="E642" s="462"/>
      <c r="F642" s="462"/>
      <c r="G642" s="462"/>
      <c r="H642" s="2044"/>
      <c r="I642" s="2045"/>
      <c r="J642" s="462"/>
      <c r="K642" s="462"/>
      <c r="L642" s="462"/>
      <c r="M642" s="2044"/>
      <c r="N642" s="2045"/>
      <c r="O642" s="462"/>
      <c r="P642" s="462"/>
      <c r="Q642" s="462"/>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44"/>
      <c r="D643" s="2045"/>
      <c r="E643" s="462"/>
      <c r="F643" s="462"/>
      <c r="G643" s="462"/>
      <c r="H643" s="2044"/>
      <c r="I643" s="2045"/>
      <c r="J643" s="462"/>
      <c r="K643" s="462"/>
      <c r="L643" s="462"/>
      <c r="M643" s="2044"/>
      <c r="N643" s="2045"/>
      <c r="O643" s="462"/>
      <c r="P643" s="462"/>
      <c r="Q643" s="462"/>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44"/>
      <c r="D644" s="2045"/>
      <c r="E644" s="462"/>
      <c r="F644" s="462"/>
      <c r="G644" s="462"/>
      <c r="H644" s="2044"/>
      <c r="I644" s="2045"/>
      <c r="J644" s="462"/>
      <c r="K644" s="462"/>
      <c r="L644" s="462"/>
      <c r="M644" s="2044"/>
      <c r="N644" s="2045"/>
      <c r="O644" s="462"/>
      <c r="P644" s="462"/>
      <c r="Q644" s="462"/>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44"/>
      <c r="D645" s="2045"/>
      <c r="E645" s="462"/>
      <c r="F645" s="462"/>
      <c r="G645" s="462"/>
      <c r="H645" s="2044"/>
      <c r="I645" s="2045"/>
      <c r="J645" s="462"/>
      <c r="K645" s="462"/>
      <c r="L645" s="462"/>
      <c r="M645" s="2044"/>
      <c r="N645" s="2045"/>
      <c r="O645" s="462"/>
      <c r="P645" s="462"/>
      <c r="Q645" s="462"/>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44"/>
      <c r="D646" s="2045"/>
      <c r="E646" s="462"/>
      <c r="F646" s="462"/>
      <c r="G646" s="462"/>
      <c r="H646" s="2044"/>
      <c r="I646" s="2045"/>
      <c r="J646" s="462"/>
      <c r="K646" s="462"/>
      <c r="L646" s="462"/>
      <c r="M646" s="2044"/>
      <c r="N646" s="2045"/>
      <c r="O646" s="462"/>
      <c r="P646" s="462"/>
      <c r="Q646" s="462"/>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44"/>
      <c r="D647" s="2045"/>
      <c r="E647" s="462"/>
      <c r="F647" s="462"/>
      <c r="G647" s="462"/>
      <c r="H647" s="2044"/>
      <c r="I647" s="2045"/>
      <c r="J647" s="462"/>
      <c r="K647" s="462"/>
      <c r="L647" s="462"/>
      <c r="M647" s="2044"/>
      <c r="N647" s="2045"/>
      <c r="O647" s="462"/>
      <c r="P647" s="462"/>
      <c r="Q647" s="462"/>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44"/>
      <c r="D648" s="2045"/>
      <c r="E648" s="462"/>
      <c r="F648" s="462"/>
      <c r="G648" s="462"/>
      <c r="H648" s="2044"/>
      <c r="I648" s="2045"/>
      <c r="J648" s="462"/>
      <c r="K648" s="462"/>
      <c r="L648" s="462"/>
      <c r="M648" s="2044"/>
      <c r="N648" s="2045"/>
      <c r="O648" s="462"/>
      <c r="P648" s="462"/>
      <c r="Q648" s="462"/>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44"/>
      <c r="D649" s="2045"/>
      <c r="E649" s="462"/>
      <c r="F649" s="462"/>
      <c r="G649" s="462"/>
      <c r="H649" s="2044"/>
      <c r="I649" s="2045"/>
      <c r="J649" s="462"/>
      <c r="K649" s="462"/>
      <c r="L649" s="462"/>
      <c r="M649" s="2044"/>
      <c r="N649" s="2045"/>
      <c r="O649" s="462"/>
      <c r="P649" s="462"/>
      <c r="Q649" s="462"/>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44"/>
      <c r="D650" s="2045"/>
      <c r="E650" s="462"/>
      <c r="F650" s="462"/>
      <c r="G650" s="462"/>
      <c r="H650" s="2044"/>
      <c r="I650" s="2045"/>
      <c r="J650" s="462"/>
      <c r="K650" s="462"/>
      <c r="L650" s="462"/>
      <c r="M650" s="2044"/>
      <c r="N650" s="2045"/>
      <c r="O650" s="462"/>
      <c r="P650" s="462"/>
      <c r="Q650" s="462"/>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44"/>
      <c r="D651" s="2045"/>
      <c r="E651" s="462"/>
      <c r="F651" s="462"/>
      <c r="G651" s="462"/>
      <c r="H651" s="2044"/>
      <c r="I651" s="2045"/>
      <c r="J651" s="462"/>
      <c r="K651" s="462"/>
      <c r="L651" s="462"/>
      <c r="M651" s="2044"/>
      <c r="N651" s="2045"/>
      <c r="O651" s="462"/>
      <c r="P651" s="462"/>
      <c r="Q651" s="462"/>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44"/>
      <c r="D652" s="2045"/>
      <c r="E652" s="462"/>
      <c r="F652" s="462"/>
      <c r="G652" s="462"/>
      <c r="H652" s="2044"/>
      <c r="I652" s="2045"/>
      <c r="J652" s="462"/>
      <c r="K652" s="462"/>
      <c r="L652" s="462"/>
      <c r="M652" s="2044"/>
      <c r="N652" s="2045"/>
      <c r="O652" s="462"/>
      <c r="P652" s="462"/>
      <c r="Q652" s="462"/>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44"/>
      <c r="D653" s="2045"/>
      <c r="E653" s="462"/>
      <c r="F653" s="462"/>
      <c r="G653" s="462"/>
      <c r="H653" s="2044"/>
      <c r="I653" s="2045"/>
      <c r="J653" s="462"/>
      <c r="K653" s="462"/>
      <c r="L653" s="462"/>
      <c r="M653" s="2044"/>
      <c r="N653" s="2045"/>
      <c r="O653" s="462"/>
      <c r="P653" s="462"/>
      <c r="Q653" s="462"/>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44"/>
      <c r="D654" s="2045"/>
      <c r="E654" s="462"/>
      <c r="F654" s="462"/>
      <c r="G654" s="462"/>
      <c r="H654" s="2044"/>
      <c r="I654" s="2045"/>
      <c r="J654" s="462"/>
      <c r="K654" s="462"/>
      <c r="L654" s="462"/>
      <c r="M654" s="2044"/>
      <c r="N654" s="2045"/>
      <c r="O654" s="462"/>
      <c r="P654" s="462"/>
      <c r="Q654" s="462"/>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44"/>
      <c r="D655" s="2045"/>
      <c r="E655" s="462"/>
      <c r="F655" s="462"/>
      <c r="G655" s="462"/>
      <c r="H655" s="2044"/>
      <c r="I655" s="2045"/>
      <c r="J655" s="462"/>
      <c r="K655" s="462"/>
      <c r="L655" s="462"/>
      <c r="M655" s="2044"/>
      <c r="N655" s="2045"/>
      <c r="O655" s="462"/>
      <c r="P655" s="462"/>
      <c r="Q655" s="462"/>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44"/>
      <c r="D656" s="2045"/>
      <c r="E656" s="462"/>
      <c r="F656" s="462"/>
      <c r="G656" s="462"/>
      <c r="H656" s="2044"/>
      <c r="I656" s="2045"/>
      <c r="J656" s="462"/>
      <c r="K656" s="462"/>
      <c r="L656" s="462"/>
      <c r="M656" s="2044"/>
      <c r="N656" s="2045"/>
      <c r="O656" s="462"/>
      <c r="P656" s="462"/>
      <c r="Q656" s="462"/>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44"/>
      <c r="D657" s="2045"/>
      <c r="E657" s="462"/>
      <c r="F657" s="462"/>
      <c r="G657" s="462"/>
      <c r="H657" s="2044"/>
      <c r="I657" s="2045"/>
      <c r="J657" s="462"/>
      <c r="K657" s="462"/>
      <c r="L657" s="462"/>
      <c r="M657" s="2044"/>
      <c r="N657" s="2045"/>
      <c r="O657" s="462"/>
      <c r="P657" s="462"/>
      <c r="Q657" s="462"/>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44"/>
      <c r="D658" s="2045"/>
      <c r="E658" s="462"/>
      <c r="F658" s="462"/>
      <c r="G658" s="462"/>
      <c r="H658" s="2044"/>
      <c r="I658" s="2045"/>
      <c r="J658" s="462"/>
      <c r="K658" s="462"/>
      <c r="L658" s="462"/>
      <c r="M658" s="2044"/>
      <c r="N658" s="2045"/>
      <c r="O658" s="462"/>
      <c r="P658" s="462"/>
      <c r="Q658" s="462"/>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44"/>
      <c r="D659" s="2045"/>
      <c r="E659" s="462"/>
      <c r="F659" s="462"/>
      <c r="G659" s="462"/>
      <c r="H659" s="2044"/>
      <c r="I659" s="2045"/>
      <c r="J659" s="462"/>
      <c r="K659" s="462"/>
      <c r="L659" s="462"/>
      <c r="M659" s="2044"/>
      <c r="N659" s="2045"/>
      <c r="O659" s="462"/>
      <c r="P659" s="462"/>
      <c r="Q659" s="462"/>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44"/>
      <c r="D660" s="2045"/>
      <c r="E660" s="462"/>
      <c r="F660" s="462"/>
      <c r="G660" s="462"/>
      <c r="H660" s="2044"/>
      <c r="I660" s="2045"/>
      <c r="J660" s="462"/>
      <c r="K660" s="462"/>
      <c r="L660" s="462"/>
      <c r="M660" s="2044"/>
      <c r="N660" s="2045"/>
      <c r="O660" s="462"/>
      <c r="P660" s="462"/>
      <c r="Q660" s="462"/>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44"/>
      <c r="D661" s="2045"/>
      <c r="E661" s="462"/>
      <c r="F661" s="462"/>
      <c r="G661" s="462"/>
      <c r="H661" s="2044"/>
      <c r="I661" s="2045"/>
      <c r="J661" s="462"/>
      <c r="K661" s="462"/>
      <c r="L661" s="462"/>
      <c r="M661" s="2044"/>
      <c r="N661" s="2045"/>
      <c r="O661" s="462"/>
      <c r="P661" s="462"/>
      <c r="Q661" s="462"/>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462"/>
      <c r="D662" s="462"/>
      <c r="E662" s="462"/>
      <c r="F662" s="462"/>
      <c r="G662" s="462"/>
      <c r="H662" s="462"/>
      <c r="I662" s="462"/>
      <c r="J662" s="462"/>
      <c r="K662" s="462"/>
      <c r="L662" s="462"/>
      <c r="M662" s="462"/>
      <c r="N662" s="462"/>
      <c r="O662" s="462"/>
      <c r="P662" s="462"/>
      <c r="Q662" s="462"/>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462"/>
      <c r="D663" s="462"/>
      <c r="E663" s="462"/>
      <c r="F663" s="462"/>
      <c r="G663" s="462"/>
      <c r="H663" s="462"/>
      <c r="I663" s="462"/>
      <c r="J663" s="462"/>
      <c r="K663" s="462"/>
      <c r="L663" s="462"/>
      <c r="M663" s="462"/>
      <c r="N663" s="462"/>
      <c r="O663" s="462"/>
      <c r="P663" s="462"/>
      <c r="Q663" s="462"/>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462"/>
      <c r="D664" s="462"/>
      <c r="E664" s="462"/>
      <c r="F664" s="462"/>
      <c r="G664" s="462"/>
      <c r="H664" s="462"/>
      <c r="I664" s="462"/>
      <c r="J664" s="462"/>
      <c r="K664" s="462"/>
      <c r="L664" s="462"/>
      <c r="M664" s="462"/>
      <c r="N664" s="462"/>
      <c r="O664" s="462"/>
      <c r="P664" s="462"/>
      <c r="Q664" s="462"/>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462"/>
      <c r="D665" s="462"/>
      <c r="E665" s="462"/>
      <c r="F665" s="462"/>
      <c r="G665" s="462"/>
      <c r="H665" s="462"/>
      <c r="I665" s="462"/>
      <c r="J665" s="462"/>
      <c r="K665" s="462"/>
      <c r="L665" s="462"/>
      <c r="M665" s="462"/>
      <c r="N665" s="462"/>
      <c r="O665" s="462"/>
      <c r="P665" s="462"/>
      <c r="Q665" s="462"/>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62"/>
      <c r="D666" s="462"/>
      <c r="E666" s="462"/>
      <c r="F666" s="462"/>
      <c r="G666" s="462"/>
      <c r="H666" s="462"/>
      <c r="I666" s="462"/>
      <c r="J666" s="462"/>
      <c r="K666" s="462"/>
      <c r="L666" s="462"/>
      <c r="M666" s="462"/>
      <c r="N666" s="462"/>
      <c r="O666" s="462"/>
      <c r="P666" s="462"/>
      <c r="Q666" s="462"/>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62"/>
      <c r="D667" s="462"/>
      <c r="E667" s="462"/>
      <c r="F667" s="462"/>
      <c r="G667" s="462"/>
      <c r="H667" s="462"/>
      <c r="I667" s="462"/>
      <c r="J667" s="462"/>
      <c r="K667" s="462"/>
      <c r="L667" s="462"/>
      <c r="M667" s="462"/>
      <c r="N667" s="462"/>
      <c r="O667" s="462"/>
      <c r="P667" s="462"/>
      <c r="Q667" s="462"/>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62"/>
      <c r="D668" s="462"/>
      <c r="E668" s="462"/>
      <c r="F668" s="462"/>
      <c r="G668" s="462"/>
      <c r="H668" s="462"/>
      <c r="I668" s="462"/>
      <c r="J668" s="462"/>
      <c r="K668" s="462"/>
      <c r="L668" s="462"/>
      <c r="M668" s="462"/>
      <c r="N668" s="462"/>
      <c r="O668" s="462"/>
      <c r="P668" s="462"/>
      <c r="Q668" s="462"/>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62"/>
      <c r="D669" s="462"/>
      <c r="E669" s="462"/>
      <c r="F669" s="462"/>
      <c r="G669" s="462"/>
      <c r="H669" s="462"/>
      <c r="I669" s="462"/>
      <c r="J669" s="462"/>
      <c r="K669" s="462"/>
      <c r="L669" s="462"/>
      <c r="M669" s="462"/>
      <c r="N669" s="462"/>
      <c r="O669" s="462"/>
      <c r="P669" s="462"/>
      <c r="Q669" s="462"/>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62"/>
      <c r="D670" s="462"/>
      <c r="E670" s="462"/>
      <c r="F670" s="462"/>
      <c r="G670" s="462"/>
      <c r="H670" s="462"/>
      <c r="I670" s="462"/>
      <c r="J670" s="462"/>
      <c r="K670" s="462"/>
      <c r="L670" s="462"/>
      <c r="M670" s="462"/>
      <c r="N670" s="462"/>
      <c r="O670" s="462"/>
      <c r="P670" s="462"/>
      <c r="Q670" s="462"/>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62"/>
      <c r="D671" s="462"/>
      <c r="E671" s="462"/>
      <c r="F671" s="462"/>
      <c r="G671" s="462"/>
      <c r="H671" s="462"/>
      <c r="I671" s="462"/>
      <c r="J671" s="462"/>
      <c r="K671" s="462"/>
      <c r="L671" s="462"/>
      <c r="M671" s="462"/>
      <c r="N671" s="462"/>
      <c r="O671" s="462"/>
      <c r="P671" s="462"/>
      <c r="Q671" s="462"/>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62"/>
      <c r="D672" s="462"/>
      <c r="E672" s="462"/>
      <c r="F672" s="462"/>
      <c r="G672" s="462"/>
      <c r="H672" s="462"/>
      <c r="I672" s="462"/>
      <c r="J672" s="462"/>
      <c r="K672" s="462"/>
      <c r="L672" s="462"/>
      <c r="M672" s="462"/>
      <c r="N672" s="462"/>
      <c r="O672" s="462"/>
      <c r="P672" s="462"/>
      <c r="Q672" s="462"/>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62"/>
      <c r="D673" s="462"/>
      <c r="E673" s="462"/>
      <c r="F673" s="462"/>
      <c r="G673" s="462"/>
      <c r="H673" s="462"/>
      <c r="I673" s="462"/>
      <c r="J673" s="462"/>
      <c r="K673" s="462"/>
      <c r="L673" s="462"/>
      <c r="M673" s="462"/>
      <c r="N673" s="462"/>
      <c r="O673" s="462"/>
      <c r="P673" s="462"/>
      <c r="Q673" s="462"/>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62"/>
      <c r="D674" s="462"/>
      <c r="E674" s="462"/>
      <c r="F674" s="462"/>
      <c r="G674" s="462"/>
      <c r="H674" s="462"/>
      <c r="I674" s="462"/>
      <c r="J674" s="462"/>
      <c r="K674" s="462"/>
      <c r="L674" s="462"/>
      <c r="M674" s="462"/>
      <c r="N674" s="462"/>
      <c r="O674" s="462"/>
      <c r="P674" s="462"/>
      <c r="Q674" s="462"/>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62"/>
      <c r="D675" s="462"/>
      <c r="E675" s="462"/>
      <c r="F675" s="462"/>
      <c r="G675" s="462"/>
      <c r="H675" s="462"/>
      <c r="I675" s="462"/>
      <c r="J675" s="462"/>
      <c r="K675" s="462"/>
      <c r="L675" s="462"/>
      <c r="M675" s="462"/>
      <c r="N675" s="462"/>
      <c r="O675" s="462"/>
      <c r="P675" s="462"/>
      <c r="Q675" s="462"/>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62"/>
      <c r="D676" s="462"/>
      <c r="E676" s="462"/>
      <c r="F676" s="462"/>
      <c r="G676" s="462"/>
      <c r="H676" s="462"/>
      <c r="I676" s="462"/>
      <c r="J676" s="462"/>
      <c r="K676" s="462"/>
      <c r="L676" s="462"/>
      <c r="M676" s="462"/>
      <c r="N676" s="462"/>
      <c r="O676" s="462"/>
      <c r="P676" s="462"/>
      <c r="Q676" s="462"/>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62"/>
      <c r="D677" s="462"/>
      <c r="E677" s="462"/>
      <c r="F677" s="462"/>
      <c r="G677" s="462"/>
      <c r="H677" s="462"/>
      <c r="I677" s="462"/>
      <c r="J677" s="462"/>
      <c r="K677" s="462"/>
      <c r="L677" s="462"/>
      <c r="M677" s="462"/>
      <c r="N677" s="462"/>
      <c r="O677" s="462"/>
      <c r="P677" s="462"/>
      <c r="Q677" s="462"/>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62"/>
      <c r="D678" s="462"/>
      <c r="E678" s="462"/>
      <c r="F678" s="462"/>
      <c r="G678" s="462"/>
      <c r="H678" s="462"/>
      <c r="I678" s="462"/>
      <c r="J678" s="462"/>
      <c r="K678" s="462"/>
      <c r="L678" s="462"/>
      <c r="M678" s="462"/>
      <c r="N678" s="462"/>
      <c r="O678" s="462"/>
      <c r="P678" s="462"/>
      <c r="Q678" s="462"/>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62"/>
      <c r="D679" s="462"/>
      <c r="E679" s="462"/>
      <c r="F679" s="462"/>
      <c r="G679" s="462"/>
      <c r="H679" s="462"/>
      <c r="I679" s="462"/>
      <c r="J679" s="462"/>
      <c r="K679" s="462"/>
      <c r="L679" s="462"/>
      <c r="M679" s="462"/>
      <c r="N679" s="462"/>
      <c r="O679" s="462"/>
      <c r="P679" s="462"/>
      <c r="Q679" s="462"/>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62"/>
      <c r="D680" s="462"/>
      <c r="E680" s="462"/>
      <c r="F680" s="462"/>
      <c r="G680" s="462"/>
      <c r="H680" s="462"/>
      <c r="I680" s="462"/>
      <c r="J680" s="462"/>
      <c r="K680" s="462"/>
      <c r="L680" s="462"/>
      <c r="M680" s="462"/>
      <c r="N680" s="462"/>
      <c r="O680" s="462"/>
      <c r="P680" s="462"/>
      <c r="Q680" s="462"/>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62"/>
      <c r="D681" s="462"/>
      <c r="E681" s="462"/>
      <c r="F681" s="462"/>
      <c r="G681" s="462"/>
      <c r="H681" s="462"/>
      <c r="I681" s="462"/>
      <c r="J681" s="462"/>
      <c r="K681" s="462"/>
      <c r="L681" s="462"/>
      <c r="M681" s="462"/>
      <c r="N681" s="462"/>
      <c r="O681" s="462"/>
      <c r="P681" s="462"/>
      <c r="Q681" s="462"/>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62"/>
      <c r="D682" s="462"/>
      <c r="E682" s="462"/>
      <c r="F682" s="462"/>
      <c r="G682" s="462"/>
      <c r="H682" s="462"/>
      <c r="I682" s="462"/>
      <c r="J682" s="462"/>
      <c r="K682" s="462"/>
      <c r="L682" s="462"/>
      <c r="M682" s="462"/>
      <c r="N682" s="462"/>
      <c r="O682" s="462"/>
      <c r="P682" s="462"/>
      <c r="Q682" s="462"/>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62"/>
      <c r="D683" s="462"/>
      <c r="E683" s="462"/>
      <c r="F683" s="462"/>
      <c r="G683" s="462"/>
      <c r="H683" s="462"/>
      <c r="I683" s="462"/>
      <c r="J683" s="462"/>
      <c r="K683" s="462"/>
      <c r="L683" s="462"/>
      <c r="M683" s="462"/>
      <c r="N683" s="462"/>
      <c r="O683" s="462"/>
      <c r="P683" s="462"/>
      <c r="Q683" s="462"/>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62"/>
      <c r="D684" s="462"/>
      <c r="E684" s="462"/>
      <c r="F684" s="462"/>
      <c r="G684" s="462"/>
      <c r="H684" s="462"/>
      <c r="I684" s="462"/>
      <c r="J684" s="462"/>
      <c r="K684" s="462"/>
      <c r="L684" s="462"/>
      <c r="M684" s="462"/>
      <c r="N684" s="462"/>
      <c r="O684" s="462"/>
      <c r="P684" s="462"/>
      <c r="Q684" s="462"/>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62"/>
      <c r="D685" s="462"/>
      <c r="E685" s="462"/>
      <c r="F685" s="462"/>
      <c r="G685" s="462"/>
      <c r="H685" s="462"/>
      <c r="I685" s="462"/>
      <c r="J685" s="462"/>
      <c r="K685" s="462"/>
      <c r="L685" s="462"/>
      <c r="M685" s="462"/>
      <c r="N685" s="462"/>
      <c r="O685" s="462"/>
      <c r="P685" s="462"/>
      <c r="Q685" s="462"/>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62"/>
      <c r="D686" s="462"/>
      <c r="E686" s="462"/>
      <c r="F686" s="462"/>
      <c r="G686" s="462"/>
      <c r="H686" s="462"/>
      <c r="I686" s="462"/>
      <c r="J686" s="462"/>
      <c r="K686" s="462"/>
      <c r="L686" s="462"/>
      <c r="M686" s="462"/>
      <c r="N686" s="462"/>
      <c r="O686" s="462"/>
      <c r="P686" s="462"/>
      <c r="Q686" s="462"/>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62"/>
      <c r="D687" s="462"/>
      <c r="E687" s="462"/>
      <c r="F687" s="462"/>
      <c r="G687" s="462"/>
      <c r="H687" s="462"/>
      <c r="I687" s="462"/>
      <c r="J687" s="462"/>
      <c r="K687" s="462"/>
      <c r="L687" s="462"/>
      <c r="M687" s="462"/>
      <c r="N687" s="462"/>
      <c r="O687" s="462"/>
      <c r="P687" s="462"/>
      <c r="Q687" s="462"/>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62"/>
      <c r="D688" s="462"/>
      <c r="E688" s="462"/>
      <c r="F688" s="462"/>
      <c r="G688" s="462"/>
      <c r="H688" s="462"/>
      <c r="I688" s="462"/>
      <c r="J688" s="462"/>
      <c r="K688" s="462"/>
      <c r="L688" s="462"/>
      <c r="M688" s="462"/>
      <c r="N688" s="462"/>
      <c r="O688" s="462"/>
      <c r="P688" s="462"/>
      <c r="Q688" s="462"/>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62"/>
      <c r="D689" s="462"/>
      <c r="E689" s="462"/>
      <c r="F689" s="462"/>
      <c r="G689" s="462"/>
      <c r="H689" s="462"/>
      <c r="I689" s="462"/>
      <c r="J689" s="462"/>
      <c r="K689" s="462"/>
      <c r="L689" s="462"/>
      <c r="M689" s="462"/>
      <c r="N689" s="462"/>
      <c r="O689" s="462"/>
      <c r="P689" s="462"/>
      <c r="Q689" s="462"/>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62"/>
      <c r="D690" s="462"/>
      <c r="E690" s="462"/>
      <c r="F690" s="462"/>
      <c r="G690" s="462"/>
      <c r="H690" s="462"/>
      <c r="I690" s="462"/>
      <c r="J690" s="462"/>
      <c r="K690" s="462"/>
      <c r="L690" s="462"/>
      <c r="M690" s="462"/>
      <c r="N690" s="462"/>
      <c r="O690" s="462"/>
      <c r="P690" s="462"/>
      <c r="Q690" s="462"/>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62"/>
      <c r="D691" s="462"/>
      <c r="E691" s="462"/>
      <c r="F691" s="462"/>
      <c r="G691" s="462"/>
      <c r="H691" s="462"/>
      <c r="I691" s="462"/>
      <c r="J691" s="462"/>
      <c r="K691" s="462"/>
      <c r="L691" s="462"/>
      <c r="M691" s="462"/>
      <c r="N691" s="462"/>
      <c r="O691" s="462"/>
      <c r="P691" s="462"/>
      <c r="Q691" s="462"/>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62"/>
      <c r="D692" s="462"/>
      <c r="E692" s="462"/>
      <c r="F692" s="462"/>
      <c r="G692" s="462"/>
      <c r="H692" s="462"/>
      <c r="I692" s="462"/>
      <c r="J692" s="462"/>
      <c r="K692" s="462"/>
      <c r="L692" s="462"/>
      <c r="M692" s="462"/>
      <c r="N692" s="462"/>
      <c r="O692" s="462"/>
      <c r="P692" s="462"/>
      <c r="Q692" s="462"/>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62"/>
      <c r="D693" s="462"/>
      <c r="E693" s="462"/>
      <c r="F693" s="462"/>
      <c r="G693" s="462"/>
      <c r="H693" s="462"/>
      <c r="I693" s="462"/>
      <c r="J693" s="462"/>
      <c r="K693" s="462"/>
      <c r="L693" s="462"/>
      <c r="M693" s="462"/>
      <c r="N693" s="462"/>
      <c r="O693" s="462"/>
      <c r="P693" s="462"/>
      <c r="Q693" s="462"/>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62"/>
      <c r="D694" s="462"/>
      <c r="E694" s="462"/>
      <c r="F694" s="462"/>
      <c r="G694" s="462"/>
      <c r="H694" s="462"/>
      <c r="I694" s="462"/>
      <c r="J694" s="462"/>
      <c r="K694" s="462"/>
      <c r="L694" s="462"/>
      <c r="M694" s="462"/>
      <c r="N694" s="462"/>
      <c r="O694" s="462"/>
      <c r="P694" s="462"/>
      <c r="Q694" s="462"/>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62"/>
      <c r="D695" s="462"/>
      <c r="E695" s="462"/>
      <c r="F695" s="462"/>
      <c r="G695" s="462"/>
      <c r="H695" s="462"/>
      <c r="I695" s="462"/>
      <c r="J695" s="462"/>
      <c r="K695" s="462"/>
      <c r="L695" s="462"/>
      <c r="M695" s="462"/>
      <c r="N695" s="462"/>
      <c r="O695" s="462"/>
      <c r="P695" s="462"/>
      <c r="Q695" s="462"/>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62"/>
      <c r="D696" s="462"/>
      <c r="E696" s="462"/>
      <c r="F696" s="462"/>
      <c r="G696" s="462"/>
      <c r="H696" s="462"/>
      <c r="I696" s="462"/>
      <c r="J696" s="462"/>
      <c r="K696" s="462"/>
      <c r="L696" s="462"/>
      <c r="M696" s="462"/>
      <c r="N696" s="462"/>
      <c r="O696" s="462"/>
      <c r="P696" s="462"/>
      <c r="Q696" s="462"/>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62"/>
      <c r="D697" s="462"/>
      <c r="E697" s="462"/>
      <c r="F697" s="462"/>
      <c r="G697" s="462"/>
      <c r="H697" s="462"/>
      <c r="I697" s="462"/>
      <c r="J697" s="462"/>
      <c r="K697" s="462"/>
      <c r="L697" s="462"/>
      <c r="M697" s="462"/>
      <c r="N697" s="462"/>
      <c r="O697" s="462"/>
      <c r="P697" s="462"/>
      <c r="Q697" s="462"/>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62"/>
      <c r="D698" s="462"/>
      <c r="E698" s="462"/>
      <c r="F698" s="462"/>
      <c r="G698" s="462"/>
      <c r="H698" s="462"/>
      <c r="I698" s="462"/>
      <c r="J698" s="462"/>
      <c r="K698" s="462"/>
      <c r="L698" s="462"/>
      <c r="M698" s="462"/>
      <c r="N698" s="462"/>
      <c r="O698" s="462"/>
      <c r="P698" s="462"/>
      <c r="Q698" s="462"/>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62"/>
      <c r="D699" s="462"/>
      <c r="E699" s="462"/>
      <c r="F699" s="462"/>
      <c r="G699" s="462"/>
      <c r="H699" s="462"/>
      <c r="I699" s="462"/>
      <c r="J699" s="462"/>
      <c r="K699" s="462"/>
      <c r="L699" s="462"/>
      <c r="M699" s="462"/>
      <c r="N699" s="462"/>
      <c r="O699" s="462"/>
      <c r="P699" s="462"/>
      <c r="Q699" s="462"/>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62"/>
      <c r="D700" s="462"/>
      <c r="E700" s="462"/>
      <c r="F700" s="462"/>
      <c r="G700" s="462"/>
      <c r="H700" s="462"/>
      <c r="I700" s="462"/>
      <c r="J700" s="462"/>
      <c r="K700" s="462"/>
      <c r="L700" s="462"/>
      <c r="M700" s="462"/>
      <c r="N700" s="462"/>
      <c r="O700" s="462"/>
      <c r="P700" s="462"/>
      <c r="Q700" s="462"/>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78"/>
      <c r="D701" s="478"/>
      <c r="E701" s="478"/>
      <c r="F701" s="478"/>
      <c r="G701" s="478"/>
      <c r="H701" s="478"/>
      <c r="I701" s="478"/>
      <c r="J701" s="478"/>
      <c r="K701" s="478"/>
      <c r="L701" s="478"/>
      <c r="M701" s="478"/>
      <c r="N701" s="478"/>
      <c r="O701" s="478"/>
      <c r="P701" s="478"/>
      <c r="Q701" s="478"/>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78"/>
      <c r="D702" s="478"/>
      <c r="E702" s="478"/>
      <c r="F702" s="478"/>
      <c r="G702" s="478"/>
      <c r="H702" s="478"/>
      <c r="I702" s="478"/>
      <c r="J702" s="478"/>
      <c r="K702" s="478"/>
      <c r="L702" s="478"/>
      <c r="M702" s="478"/>
      <c r="N702" s="478"/>
      <c r="O702" s="478"/>
      <c r="P702" s="478"/>
      <c r="Q702" s="478"/>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78"/>
      <c r="D703" s="478"/>
      <c r="E703" s="478"/>
      <c r="F703" s="478"/>
      <c r="G703" s="478"/>
      <c r="H703" s="478"/>
      <c r="I703" s="478"/>
      <c r="J703" s="478"/>
      <c r="K703" s="478"/>
      <c r="L703" s="478"/>
      <c r="M703" s="478"/>
      <c r="N703" s="478"/>
      <c r="O703" s="478"/>
      <c r="P703" s="478"/>
      <c r="Q703" s="478"/>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78"/>
      <c r="D704" s="478"/>
      <c r="E704" s="478"/>
      <c r="F704" s="478"/>
      <c r="G704" s="478"/>
      <c r="H704" s="478"/>
      <c r="I704" s="478"/>
      <c r="J704" s="478"/>
      <c r="K704" s="478"/>
      <c r="L704" s="478"/>
      <c r="M704" s="478"/>
      <c r="N704" s="478"/>
      <c r="O704" s="478"/>
      <c r="P704" s="478"/>
      <c r="Q704" s="478"/>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78"/>
      <c r="D705" s="478"/>
      <c r="E705" s="478"/>
      <c r="F705" s="478"/>
      <c r="G705" s="478"/>
      <c r="H705" s="478"/>
      <c r="I705" s="478"/>
      <c r="J705" s="478"/>
      <c r="K705" s="478"/>
      <c r="L705" s="478"/>
      <c r="M705" s="478"/>
      <c r="N705" s="478"/>
      <c r="O705" s="478"/>
      <c r="P705" s="478"/>
      <c r="Q705" s="478"/>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78"/>
      <c r="D706" s="478"/>
      <c r="E706" s="478"/>
      <c r="F706" s="478"/>
      <c r="G706" s="478"/>
      <c r="H706" s="478"/>
      <c r="I706" s="478"/>
      <c r="J706" s="478"/>
      <c r="K706" s="478"/>
      <c r="L706" s="478"/>
      <c r="M706" s="478"/>
      <c r="N706" s="478"/>
      <c r="O706" s="478"/>
      <c r="P706" s="478"/>
      <c r="Q706" s="478"/>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78"/>
      <c r="D707" s="478"/>
      <c r="E707" s="478"/>
      <c r="F707" s="478"/>
      <c r="G707" s="478"/>
      <c r="H707" s="478"/>
      <c r="I707" s="478"/>
      <c r="J707" s="478"/>
      <c r="K707" s="478"/>
      <c r="L707" s="478"/>
      <c r="M707" s="478"/>
      <c r="N707" s="478"/>
      <c r="O707" s="478"/>
      <c r="P707" s="478"/>
      <c r="Q707" s="478"/>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78"/>
      <c r="D708" s="478"/>
      <c r="E708" s="478"/>
      <c r="F708" s="478"/>
      <c r="G708" s="478"/>
      <c r="H708" s="478"/>
      <c r="I708" s="478"/>
      <c r="J708" s="478"/>
      <c r="K708" s="478"/>
      <c r="L708" s="478"/>
      <c r="M708" s="478"/>
      <c r="N708" s="478"/>
      <c r="O708" s="478"/>
      <c r="P708" s="478"/>
      <c r="Q708" s="478"/>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78"/>
      <c r="D709" s="478"/>
      <c r="E709" s="478"/>
      <c r="F709" s="478"/>
      <c r="G709" s="478"/>
      <c r="H709" s="478"/>
      <c r="I709" s="478"/>
      <c r="J709" s="478"/>
      <c r="K709" s="478"/>
      <c r="L709" s="478"/>
      <c r="M709" s="478"/>
      <c r="N709" s="478"/>
      <c r="O709" s="478"/>
      <c r="P709" s="478"/>
      <c r="Q709" s="478"/>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78"/>
      <c r="D710" s="478"/>
      <c r="E710" s="478"/>
      <c r="F710" s="478"/>
      <c r="G710" s="478"/>
      <c r="H710" s="478"/>
      <c r="I710" s="478"/>
      <c r="J710" s="478"/>
      <c r="K710" s="478"/>
      <c r="L710" s="478"/>
      <c r="M710" s="478"/>
      <c r="N710" s="478"/>
      <c r="O710" s="478"/>
      <c r="P710" s="478"/>
      <c r="Q710" s="478"/>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78"/>
      <c r="D711" s="478"/>
      <c r="E711" s="478"/>
      <c r="F711" s="478"/>
      <c r="G711" s="478"/>
      <c r="H711" s="478"/>
      <c r="I711" s="478"/>
      <c r="J711" s="478"/>
      <c r="K711" s="478"/>
      <c r="L711" s="478"/>
      <c r="M711" s="478"/>
      <c r="N711" s="478"/>
      <c r="O711" s="478"/>
      <c r="P711" s="478"/>
      <c r="Q711" s="478"/>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78"/>
      <c r="D712" s="478"/>
      <c r="E712" s="478"/>
      <c r="F712" s="478"/>
      <c r="G712" s="478"/>
      <c r="H712" s="478"/>
      <c r="I712" s="478"/>
      <c r="J712" s="478"/>
      <c r="K712" s="478"/>
      <c r="L712" s="478"/>
      <c r="M712" s="478"/>
      <c r="N712" s="478"/>
      <c r="O712" s="478"/>
      <c r="P712" s="478"/>
      <c r="Q712" s="478"/>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78"/>
      <c r="D713" s="478"/>
      <c r="E713" s="478"/>
      <c r="F713" s="478"/>
      <c r="G713" s="478"/>
      <c r="H713" s="478"/>
      <c r="I713" s="478"/>
      <c r="J713" s="478"/>
      <c r="K713" s="478"/>
      <c r="L713" s="478"/>
      <c r="M713" s="478"/>
      <c r="N713" s="478"/>
      <c r="O713" s="478"/>
      <c r="P713" s="478"/>
      <c r="Q713" s="478"/>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78"/>
      <c r="D714" s="478"/>
      <c r="E714" s="478"/>
      <c r="F714" s="478"/>
      <c r="G714" s="478"/>
      <c r="H714" s="478"/>
      <c r="I714" s="478"/>
      <c r="J714" s="478"/>
      <c r="K714" s="478"/>
      <c r="L714" s="478"/>
      <c r="M714" s="478"/>
      <c r="N714" s="478"/>
      <c r="O714" s="478"/>
      <c r="P714" s="478"/>
      <c r="Q714" s="478"/>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78"/>
      <c r="D715" s="478"/>
      <c r="E715" s="478"/>
      <c r="F715" s="478"/>
      <c r="G715" s="478"/>
      <c r="H715" s="478"/>
      <c r="I715" s="478"/>
      <c r="J715" s="478"/>
      <c r="K715" s="478"/>
      <c r="L715" s="478"/>
      <c r="M715" s="478"/>
      <c r="N715" s="478"/>
      <c r="O715" s="478"/>
      <c r="P715" s="478"/>
      <c r="Q715" s="478"/>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78"/>
      <c r="D716" s="478"/>
      <c r="E716" s="478"/>
      <c r="F716" s="478"/>
      <c r="G716" s="478"/>
      <c r="H716" s="478"/>
      <c r="I716" s="478"/>
      <c r="J716" s="478"/>
      <c r="K716" s="478"/>
      <c r="L716" s="478"/>
      <c r="M716" s="478"/>
      <c r="N716" s="478"/>
      <c r="O716" s="478"/>
      <c r="P716" s="478"/>
      <c r="Q716" s="478"/>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78"/>
      <c r="D717" s="478"/>
      <c r="E717" s="478"/>
      <c r="F717" s="478"/>
      <c r="G717" s="478"/>
      <c r="H717" s="478"/>
      <c r="I717" s="478"/>
      <c r="J717" s="478"/>
      <c r="K717" s="478"/>
      <c r="L717" s="478"/>
      <c r="M717" s="478"/>
      <c r="N717" s="478"/>
      <c r="O717" s="478"/>
      <c r="P717" s="478"/>
      <c r="Q717" s="478"/>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78"/>
      <c r="D718" s="478"/>
      <c r="E718" s="478"/>
      <c r="F718" s="478"/>
      <c r="G718" s="478"/>
      <c r="H718" s="478"/>
      <c r="I718" s="478"/>
      <c r="J718" s="478"/>
      <c r="K718" s="478"/>
      <c r="L718" s="478"/>
      <c r="M718" s="478"/>
      <c r="N718" s="478"/>
      <c r="O718" s="478"/>
      <c r="P718" s="478"/>
      <c r="Q718" s="478"/>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78"/>
      <c r="D719" s="478"/>
      <c r="E719" s="478"/>
      <c r="F719" s="478"/>
      <c r="G719" s="478"/>
      <c r="H719" s="478"/>
      <c r="I719" s="478"/>
      <c r="J719" s="478"/>
      <c r="K719" s="478"/>
      <c r="L719" s="478"/>
      <c r="M719" s="478"/>
      <c r="N719" s="478"/>
      <c r="O719" s="478"/>
      <c r="P719" s="478"/>
      <c r="Q719" s="478"/>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78"/>
      <c r="D720" s="478"/>
      <c r="E720" s="478"/>
      <c r="F720" s="478"/>
      <c r="G720" s="478"/>
      <c r="H720" s="478"/>
      <c r="I720" s="478"/>
      <c r="J720" s="478"/>
      <c r="K720" s="478"/>
      <c r="L720" s="478"/>
      <c r="M720" s="478"/>
      <c r="N720" s="478"/>
      <c r="O720" s="478"/>
      <c r="P720" s="478"/>
      <c r="Q720" s="478"/>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78"/>
      <c r="D721" s="478"/>
      <c r="E721" s="478"/>
      <c r="F721" s="478"/>
      <c r="G721" s="478"/>
      <c r="H721" s="478"/>
      <c r="I721" s="478"/>
      <c r="J721" s="478"/>
      <c r="K721" s="478"/>
      <c r="L721" s="478"/>
      <c r="M721" s="478"/>
      <c r="N721" s="478"/>
      <c r="O721" s="478"/>
      <c r="P721" s="478"/>
      <c r="Q721" s="478"/>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78"/>
      <c r="D722" s="478"/>
      <c r="E722" s="478"/>
      <c r="F722" s="478"/>
      <c r="G722" s="478"/>
      <c r="H722" s="478"/>
      <c r="I722" s="478"/>
      <c r="J722" s="478"/>
      <c r="K722" s="478"/>
      <c r="L722" s="478"/>
      <c r="M722" s="478"/>
      <c r="N722" s="478"/>
      <c r="O722" s="478"/>
      <c r="P722" s="478"/>
      <c r="Q722" s="478"/>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78"/>
      <c r="D723" s="478"/>
      <c r="E723" s="478"/>
      <c r="F723" s="478"/>
      <c r="G723" s="478"/>
      <c r="H723" s="478"/>
      <c r="I723" s="478"/>
      <c r="J723" s="478"/>
      <c r="K723" s="478"/>
      <c r="L723" s="478"/>
      <c r="M723" s="478"/>
      <c r="N723" s="478"/>
      <c r="O723" s="478"/>
      <c r="P723" s="478"/>
      <c r="Q723" s="478"/>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78"/>
      <c r="D724" s="478"/>
      <c r="E724" s="478"/>
      <c r="F724" s="478"/>
      <c r="G724" s="478"/>
      <c r="H724" s="478"/>
      <c r="I724" s="478"/>
      <c r="J724" s="478"/>
      <c r="K724" s="478"/>
      <c r="L724" s="478"/>
      <c r="M724" s="478"/>
      <c r="N724" s="478"/>
      <c r="O724" s="478"/>
      <c r="P724" s="478"/>
      <c r="Q724" s="478"/>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78"/>
      <c r="D725" s="478"/>
      <c r="E725" s="478"/>
      <c r="F725" s="478"/>
      <c r="G725" s="478"/>
      <c r="H725" s="478"/>
      <c r="I725" s="478"/>
      <c r="J725" s="478"/>
      <c r="K725" s="478"/>
      <c r="L725" s="478"/>
      <c r="M725" s="478"/>
      <c r="N725" s="478"/>
      <c r="O725" s="478"/>
      <c r="P725" s="478"/>
      <c r="Q725" s="478"/>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78"/>
      <c r="D726" s="478"/>
      <c r="E726" s="478"/>
      <c r="F726" s="478"/>
      <c r="G726" s="478"/>
      <c r="H726" s="478"/>
      <c r="I726" s="478"/>
      <c r="J726" s="478"/>
      <c r="K726" s="478"/>
      <c r="L726" s="478"/>
      <c r="M726" s="478"/>
      <c r="N726" s="478"/>
      <c r="O726" s="478"/>
      <c r="P726" s="478"/>
      <c r="Q726" s="478"/>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78"/>
      <c r="D727" s="478"/>
      <c r="E727" s="478"/>
      <c r="F727" s="478"/>
      <c r="G727" s="478"/>
      <c r="H727" s="478"/>
      <c r="I727" s="478"/>
      <c r="J727" s="478"/>
      <c r="K727" s="478"/>
      <c r="L727" s="478"/>
      <c r="M727" s="478"/>
      <c r="N727" s="478"/>
      <c r="O727" s="478"/>
      <c r="P727" s="478"/>
      <c r="Q727" s="478"/>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78"/>
      <c r="D728" s="478"/>
      <c r="E728" s="478"/>
      <c r="F728" s="478"/>
      <c r="G728" s="478"/>
      <c r="H728" s="478"/>
      <c r="I728" s="478"/>
      <c r="J728" s="478"/>
      <c r="K728" s="478"/>
      <c r="L728" s="478"/>
      <c r="M728" s="478"/>
      <c r="N728" s="478"/>
      <c r="O728" s="478"/>
      <c r="P728" s="478"/>
      <c r="Q728" s="478"/>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78"/>
      <c r="D729" s="478"/>
      <c r="E729" s="478"/>
      <c r="F729" s="478"/>
      <c r="G729" s="478"/>
      <c r="H729" s="478"/>
      <c r="I729" s="478"/>
      <c r="J729" s="478"/>
      <c r="K729" s="478"/>
      <c r="L729" s="478"/>
      <c r="M729" s="478"/>
      <c r="N729" s="478"/>
      <c r="O729" s="478"/>
      <c r="P729" s="478"/>
      <c r="Q729" s="478"/>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78"/>
      <c r="D730" s="478"/>
      <c r="E730" s="478"/>
      <c r="F730" s="478"/>
      <c r="G730" s="478"/>
      <c r="H730" s="478"/>
      <c r="I730" s="478"/>
      <c r="J730" s="478"/>
      <c r="K730" s="478"/>
      <c r="L730" s="478"/>
      <c r="M730" s="478"/>
      <c r="N730" s="478"/>
      <c r="O730" s="478"/>
      <c r="P730" s="478"/>
      <c r="Q730" s="478"/>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78"/>
      <c r="D731" s="478"/>
      <c r="E731" s="478"/>
      <c r="F731" s="478"/>
      <c r="G731" s="478"/>
      <c r="H731" s="478"/>
      <c r="I731" s="478"/>
      <c r="J731" s="478"/>
      <c r="K731" s="478"/>
      <c r="L731" s="478"/>
      <c r="M731" s="478"/>
      <c r="N731" s="478"/>
      <c r="O731" s="478"/>
      <c r="P731" s="478"/>
      <c r="Q731" s="478"/>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78"/>
      <c r="D732" s="478"/>
      <c r="E732" s="478"/>
      <c r="F732" s="478"/>
      <c r="G732" s="478"/>
      <c r="H732" s="478"/>
      <c r="I732" s="478"/>
      <c r="J732" s="478"/>
      <c r="K732" s="478"/>
      <c r="L732" s="478"/>
      <c r="M732" s="478"/>
      <c r="N732" s="478"/>
      <c r="O732" s="478"/>
      <c r="P732" s="478"/>
      <c r="Q732" s="478"/>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78"/>
      <c r="D733" s="478"/>
      <c r="E733" s="478"/>
      <c r="F733" s="478"/>
      <c r="G733" s="478"/>
      <c r="H733" s="478"/>
      <c r="I733" s="478"/>
      <c r="J733" s="478"/>
      <c r="K733" s="478"/>
      <c r="L733" s="478"/>
      <c r="M733" s="478"/>
      <c r="N733" s="478"/>
      <c r="O733" s="478"/>
      <c r="P733" s="478"/>
      <c r="Q733" s="478"/>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78"/>
      <c r="D734" s="478"/>
      <c r="E734" s="478"/>
      <c r="F734" s="478"/>
      <c r="G734" s="478"/>
      <c r="H734" s="478"/>
      <c r="I734" s="478"/>
      <c r="J734" s="478"/>
      <c r="K734" s="478"/>
      <c r="L734" s="478"/>
      <c r="M734" s="478"/>
      <c r="N734" s="478"/>
      <c r="O734" s="478"/>
      <c r="P734" s="478"/>
      <c r="Q734" s="478"/>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78"/>
      <c r="D735" s="478"/>
      <c r="E735" s="478"/>
      <c r="F735" s="478"/>
      <c r="G735" s="478"/>
      <c r="H735" s="478"/>
      <c r="I735" s="478"/>
      <c r="J735" s="478"/>
      <c r="K735" s="478"/>
      <c r="L735" s="478"/>
      <c r="M735" s="478"/>
      <c r="N735" s="478"/>
      <c r="O735" s="478"/>
      <c r="P735" s="478"/>
      <c r="Q735" s="478"/>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78"/>
      <c r="D736" s="478"/>
      <c r="E736" s="478"/>
      <c r="F736" s="478"/>
      <c r="G736" s="478"/>
      <c r="H736" s="478"/>
      <c r="I736" s="478"/>
      <c r="J736" s="478"/>
      <c r="K736" s="478"/>
      <c r="L736" s="478"/>
      <c r="M736" s="478"/>
      <c r="N736" s="478"/>
      <c r="O736" s="478"/>
      <c r="P736" s="478"/>
      <c r="Q736" s="478"/>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78"/>
      <c r="D737" s="478"/>
      <c r="E737" s="478"/>
      <c r="F737" s="478"/>
      <c r="G737" s="478"/>
      <c r="H737" s="478"/>
      <c r="I737" s="478"/>
      <c r="J737" s="478"/>
      <c r="K737" s="478"/>
      <c r="L737" s="478"/>
      <c r="M737" s="478"/>
      <c r="N737" s="478"/>
      <c r="O737" s="478"/>
      <c r="P737" s="478"/>
      <c r="Q737" s="478"/>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78"/>
      <c r="D738" s="478"/>
      <c r="E738" s="478"/>
      <c r="F738" s="478"/>
      <c r="G738" s="478"/>
      <c r="H738" s="478"/>
      <c r="I738" s="478"/>
      <c r="J738" s="478"/>
      <c r="K738" s="478"/>
      <c r="L738" s="478"/>
      <c r="M738" s="478"/>
      <c r="N738" s="478"/>
      <c r="O738" s="478"/>
      <c r="P738" s="478"/>
      <c r="Q738" s="478"/>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78"/>
      <c r="D739" s="478"/>
      <c r="E739" s="478"/>
      <c r="F739" s="478"/>
      <c r="G739" s="478"/>
      <c r="H739" s="478"/>
      <c r="I739" s="478"/>
      <c r="J739" s="478"/>
      <c r="K739" s="478"/>
      <c r="L739" s="478"/>
      <c r="M739" s="478"/>
      <c r="N739" s="478"/>
      <c r="O739" s="478"/>
      <c r="P739" s="478"/>
      <c r="Q739" s="478"/>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78"/>
      <c r="D740" s="478"/>
      <c r="E740" s="478"/>
      <c r="F740" s="478"/>
      <c r="G740" s="478"/>
      <c r="H740" s="478"/>
      <c r="I740" s="478"/>
      <c r="J740" s="478"/>
      <c r="K740" s="478"/>
      <c r="L740" s="478"/>
      <c r="M740" s="478"/>
      <c r="N740" s="478"/>
      <c r="O740" s="478"/>
      <c r="P740" s="478"/>
      <c r="Q740" s="478"/>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78"/>
      <c r="D741" s="478"/>
      <c r="E741" s="478"/>
      <c r="F741" s="478"/>
      <c r="G741" s="478"/>
      <c r="H741" s="478"/>
      <c r="I741" s="478"/>
      <c r="J741" s="478"/>
      <c r="K741" s="478"/>
      <c r="L741" s="478"/>
      <c r="M741" s="478"/>
      <c r="N741" s="478"/>
      <c r="O741" s="478"/>
      <c r="P741" s="478"/>
      <c r="Q741" s="478"/>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78"/>
      <c r="D742" s="478"/>
      <c r="E742" s="478"/>
      <c r="F742" s="478"/>
      <c r="G742" s="478"/>
      <c r="H742" s="478"/>
      <c r="I742" s="478"/>
      <c r="J742" s="478"/>
      <c r="K742" s="478"/>
      <c r="L742" s="478"/>
      <c r="M742" s="478"/>
      <c r="N742" s="478"/>
      <c r="O742" s="478"/>
      <c r="P742" s="478"/>
      <c r="Q742" s="478"/>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78"/>
      <c r="D743" s="478"/>
      <c r="E743" s="478"/>
      <c r="F743" s="478"/>
      <c r="G743" s="478"/>
      <c r="H743" s="478"/>
      <c r="I743" s="478"/>
      <c r="J743" s="478"/>
      <c r="K743" s="478"/>
      <c r="L743" s="478"/>
      <c r="M743" s="478"/>
      <c r="N743" s="478"/>
      <c r="O743" s="478"/>
      <c r="P743" s="478"/>
      <c r="Q743" s="478"/>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78"/>
      <c r="D744" s="478"/>
      <c r="E744" s="478"/>
      <c r="F744" s="478"/>
      <c r="G744" s="478"/>
      <c r="H744" s="478"/>
      <c r="I744" s="478"/>
      <c r="J744" s="478"/>
      <c r="K744" s="478"/>
      <c r="L744" s="478"/>
      <c r="M744" s="478"/>
      <c r="N744" s="478"/>
      <c r="O744" s="478"/>
      <c r="P744" s="478"/>
      <c r="Q744" s="478"/>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78"/>
      <c r="D745" s="478"/>
      <c r="E745" s="478"/>
      <c r="F745" s="478"/>
      <c r="G745" s="478"/>
      <c r="H745" s="478"/>
      <c r="I745" s="478"/>
      <c r="J745" s="478"/>
      <c r="K745" s="478"/>
      <c r="L745" s="478"/>
      <c r="M745" s="478"/>
      <c r="N745" s="478"/>
      <c r="O745" s="478"/>
      <c r="P745" s="478"/>
      <c r="Q745" s="478"/>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78"/>
      <c r="D746" s="478"/>
      <c r="E746" s="478"/>
      <c r="F746" s="478"/>
      <c r="G746" s="478"/>
      <c r="H746" s="478"/>
      <c r="I746" s="478"/>
      <c r="J746" s="478"/>
      <c r="K746" s="478"/>
      <c r="L746" s="478"/>
      <c r="M746" s="478"/>
      <c r="N746" s="478"/>
      <c r="O746" s="478"/>
      <c r="P746" s="478"/>
      <c r="Q746" s="478"/>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78"/>
      <c r="D747" s="478"/>
      <c r="E747" s="478"/>
      <c r="F747" s="478"/>
      <c r="G747" s="478"/>
      <c r="H747" s="478"/>
      <c r="I747" s="478"/>
      <c r="J747" s="478"/>
      <c r="K747" s="478"/>
      <c r="L747" s="478"/>
      <c r="M747" s="478"/>
      <c r="N747" s="478"/>
      <c r="O747" s="478"/>
      <c r="P747" s="478"/>
      <c r="Q747" s="478"/>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78"/>
      <c r="D748" s="478"/>
      <c r="E748" s="478"/>
      <c r="F748" s="478"/>
      <c r="G748" s="478"/>
      <c r="H748" s="478"/>
      <c r="I748" s="478"/>
      <c r="J748" s="478"/>
      <c r="K748" s="478"/>
      <c r="L748" s="478"/>
      <c r="M748" s="478"/>
      <c r="N748" s="478"/>
      <c r="O748" s="478"/>
      <c r="P748" s="478"/>
      <c r="Q748" s="478"/>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78"/>
      <c r="D749" s="478"/>
      <c r="E749" s="478"/>
      <c r="F749" s="478"/>
      <c r="G749" s="478"/>
      <c r="H749" s="478"/>
      <c r="I749" s="478"/>
      <c r="J749" s="478"/>
      <c r="K749" s="478"/>
      <c r="L749" s="478"/>
      <c r="M749" s="478"/>
      <c r="N749" s="478"/>
      <c r="O749" s="478"/>
      <c r="P749" s="478"/>
      <c r="Q749" s="478"/>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78"/>
      <c r="D750" s="478"/>
      <c r="E750" s="478"/>
      <c r="F750" s="478"/>
      <c r="G750" s="478"/>
      <c r="H750" s="478"/>
      <c r="I750" s="478"/>
      <c r="J750" s="478"/>
      <c r="K750" s="478"/>
      <c r="L750" s="478"/>
      <c r="M750" s="478"/>
      <c r="N750" s="478"/>
      <c r="O750" s="478"/>
      <c r="P750" s="478"/>
      <c r="Q750" s="478"/>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78"/>
      <c r="D751" s="478"/>
      <c r="E751" s="478"/>
      <c r="F751" s="478"/>
      <c r="G751" s="478"/>
      <c r="H751" s="478"/>
      <c r="I751" s="478"/>
      <c r="J751" s="478"/>
      <c r="K751" s="478"/>
      <c r="L751" s="478"/>
      <c r="M751" s="478"/>
      <c r="N751" s="478"/>
      <c r="O751" s="478"/>
      <c r="P751" s="478"/>
      <c r="Q751" s="478"/>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78"/>
      <c r="D752" s="478"/>
      <c r="E752" s="478"/>
      <c r="F752" s="478"/>
      <c r="G752" s="478"/>
      <c r="H752" s="478"/>
      <c r="I752" s="478"/>
      <c r="J752" s="478"/>
      <c r="K752" s="478"/>
      <c r="L752" s="478"/>
      <c r="M752" s="478"/>
      <c r="N752" s="478"/>
      <c r="O752" s="478"/>
      <c r="P752" s="478"/>
      <c r="Q752" s="478"/>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78"/>
      <c r="D753" s="478"/>
      <c r="E753" s="478"/>
      <c r="F753" s="478"/>
      <c r="G753" s="478"/>
      <c r="H753" s="478"/>
      <c r="I753" s="478"/>
      <c r="J753" s="478"/>
      <c r="K753" s="478"/>
      <c r="L753" s="478"/>
      <c r="M753" s="478"/>
      <c r="N753" s="478"/>
      <c r="O753" s="478"/>
      <c r="P753" s="478"/>
      <c r="Q753" s="478"/>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78"/>
      <c r="D754" s="478"/>
      <c r="E754" s="478"/>
      <c r="F754" s="478"/>
      <c r="G754" s="478"/>
      <c r="H754" s="478"/>
      <c r="I754" s="478"/>
      <c r="J754" s="478"/>
      <c r="K754" s="478"/>
      <c r="L754" s="478"/>
      <c r="M754" s="478"/>
      <c r="N754" s="478"/>
      <c r="O754" s="478"/>
      <c r="P754" s="478"/>
      <c r="Q754" s="478"/>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78"/>
      <c r="D755" s="478"/>
      <c r="E755" s="478"/>
      <c r="F755" s="478"/>
      <c r="G755" s="478"/>
      <c r="H755" s="478"/>
      <c r="I755" s="478"/>
      <c r="J755" s="478"/>
      <c r="K755" s="478"/>
      <c r="L755" s="478"/>
      <c r="M755" s="478"/>
      <c r="N755" s="478"/>
      <c r="O755" s="478"/>
      <c r="P755" s="478"/>
      <c r="Q755" s="478"/>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78"/>
      <c r="D756" s="478"/>
      <c r="E756" s="478"/>
      <c r="F756" s="478"/>
      <c r="G756" s="478"/>
      <c r="H756" s="478"/>
      <c r="I756" s="478"/>
      <c r="J756" s="478"/>
      <c r="K756" s="478"/>
      <c r="L756" s="478"/>
      <c r="M756" s="478"/>
      <c r="N756" s="478"/>
      <c r="O756" s="478"/>
      <c r="P756" s="478"/>
      <c r="Q756" s="478"/>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78"/>
      <c r="D757" s="478"/>
      <c r="E757" s="478"/>
      <c r="F757" s="478"/>
      <c r="G757" s="478"/>
      <c r="H757" s="478"/>
      <c r="I757" s="478"/>
      <c r="J757" s="478"/>
      <c r="K757" s="478"/>
      <c r="L757" s="478"/>
      <c r="M757" s="478"/>
      <c r="N757" s="478"/>
      <c r="O757" s="478"/>
      <c r="P757" s="478"/>
      <c r="Q757" s="478"/>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78"/>
      <c r="D758" s="478"/>
      <c r="E758" s="478"/>
      <c r="F758" s="478"/>
      <c r="G758" s="478"/>
      <c r="H758" s="478"/>
      <c r="I758" s="478"/>
      <c r="J758" s="478"/>
      <c r="K758" s="478"/>
      <c r="L758" s="478"/>
      <c r="M758" s="478"/>
      <c r="N758" s="478"/>
      <c r="O758" s="478"/>
      <c r="P758" s="478"/>
      <c r="Q758" s="478"/>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78"/>
      <c r="D759" s="478"/>
      <c r="E759" s="478"/>
      <c r="F759" s="478"/>
      <c r="G759" s="478"/>
      <c r="H759" s="478"/>
      <c r="I759" s="478"/>
      <c r="J759" s="478"/>
      <c r="K759" s="478"/>
      <c r="L759" s="478"/>
      <c r="M759" s="478"/>
      <c r="N759" s="478"/>
      <c r="O759" s="478"/>
      <c r="P759" s="478"/>
      <c r="Q759" s="478"/>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78"/>
      <c r="D760" s="478"/>
      <c r="E760" s="478"/>
      <c r="F760" s="478"/>
      <c r="G760" s="478"/>
      <c r="H760" s="478"/>
      <c r="I760" s="478"/>
      <c r="J760" s="478"/>
      <c r="K760" s="478"/>
      <c r="L760" s="478"/>
      <c r="M760" s="478"/>
      <c r="N760" s="478"/>
      <c r="O760" s="478"/>
      <c r="P760" s="478"/>
      <c r="Q760" s="478"/>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78"/>
      <c r="D761" s="478"/>
      <c r="E761" s="478"/>
      <c r="F761" s="478"/>
      <c r="G761" s="478"/>
      <c r="H761" s="478"/>
      <c r="I761" s="478"/>
      <c r="J761" s="478"/>
      <c r="K761" s="478"/>
      <c r="L761" s="478"/>
      <c r="M761" s="478"/>
      <c r="N761" s="478"/>
      <c r="O761" s="478"/>
      <c r="P761" s="478"/>
      <c r="Q761" s="478"/>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78"/>
      <c r="D762" s="478"/>
      <c r="E762" s="478"/>
      <c r="F762" s="478"/>
      <c r="G762" s="478"/>
      <c r="H762" s="478"/>
      <c r="I762" s="478"/>
      <c r="J762" s="478"/>
      <c r="K762" s="478"/>
      <c r="L762" s="478"/>
      <c r="M762" s="478"/>
      <c r="N762" s="478"/>
      <c r="O762" s="478"/>
      <c r="P762" s="478"/>
      <c r="Q762" s="478"/>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78"/>
      <c r="D763" s="478"/>
      <c r="E763" s="478"/>
      <c r="F763" s="478"/>
      <c r="G763" s="478"/>
      <c r="H763" s="478"/>
      <c r="I763" s="478"/>
      <c r="J763" s="478"/>
      <c r="K763" s="478"/>
      <c r="L763" s="478"/>
      <c r="M763" s="478"/>
      <c r="N763" s="478"/>
      <c r="O763" s="478"/>
      <c r="P763" s="478"/>
      <c r="Q763" s="478"/>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78"/>
      <c r="D764" s="478"/>
      <c r="E764" s="478"/>
      <c r="F764" s="478"/>
      <c r="G764" s="478"/>
      <c r="H764" s="478"/>
      <c r="I764" s="478"/>
      <c r="J764" s="478"/>
      <c r="K764" s="478"/>
      <c r="L764" s="478"/>
      <c r="M764" s="478"/>
      <c r="N764" s="478"/>
      <c r="O764" s="478"/>
      <c r="P764" s="478"/>
      <c r="Q764" s="478"/>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78"/>
      <c r="D765" s="478"/>
      <c r="E765" s="478"/>
      <c r="F765" s="478"/>
      <c r="G765" s="478"/>
      <c r="H765" s="478"/>
      <c r="I765" s="478"/>
      <c r="J765" s="478"/>
      <c r="K765" s="478"/>
      <c r="L765" s="478"/>
      <c r="M765" s="478"/>
      <c r="N765" s="478"/>
      <c r="O765" s="478"/>
      <c r="P765" s="478"/>
      <c r="Q765" s="478"/>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78"/>
      <c r="D766" s="478"/>
      <c r="E766" s="478"/>
      <c r="F766" s="478"/>
      <c r="G766" s="478"/>
      <c r="H766" s="478"/>
      <c r="I766" s="478"/>
      <c r="J766" s="478"/>
      <c r="K766" s="478"/>
      <c r="L766" s="478"/>
      <c r="M766" s="478"/>
      <c r="N766" s="478"/>
      <c r="O766" s="478"/>
      <c r="P766" s="478"/>
      <c r="Q766" s="478"/>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78"/>
      <c r="D767" s="478"/>
      <c r="E767" s="478"/>
      <c r="F767" s="478"/>
      <c r="G767" s="478"/>
      <c r="H767" s="478"/>
      <c r="I767" s="478"/>
      <c r="J767" s="478"/>
      <c r="K767" s="478"/>
      <c r="L767" s="478"/>
      <c r="M767" s="478"/>
      <c r="N767" s="478"/>
      <c r="O767" s="478"/>
      <c r="P767" s="478"/>
      <c r="Q767" s="478"/>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78"/>
      <c r="D768" s="478"/>
      <c r="E768" s="478"/>
      <c r="F768" s="478"/>
      <c r="G768" s="478"/>
      <c r="H768" s="478"/>
      <c r="I768" s="478"/>
      <c r="J768" s="478"/>
      <c r="K768" s="478"/>
      <c r="L768" s="478"/>
      <c r="M768" s="478"/>
      <c r="N768" s="478"/>
      <c r="O768" s="478"/>
      <c r="P768" s="478"/>
      <c r="Q768" s="478"/>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78"/>
      <c r="D769" s="478"/>
      <c r="E769" s="478"/>
      <c r="F769" s="478"/>
      <c r="G769" s="478"/>
      <c r="H769" s="478"/>
      <c r="I769" s="478"/>
      <c r="J769" s="478"/>
      <c r="K769" s="478"/>
      <c r="L769" s="478"/>
      <c r="M769" s="478"/>
      <c r="N769" s="478"/>
      <c r="O769" s="478"/>
      <c r="P769" s="478"/>
      <c r="Q769" s="478"/>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78"/>
      <c r="D770" s="478"/>
      <c r="E770" s="478"/>
      <c r="F770" s="478"/>
      <c r="G770" s="478"/>
      <c r="H770" s="478"/>
      <c r="I770" s="478"/>
      <c r="J770" s="478"/>
      <c r="K770" s="478"/>
      <c r="L770" s="478"/>
      <c r="M770" s="478"/>
      <c r="N770" s="478"/>
      <c r="O770" s="478"/>
      <c r="P770" s="478"/>
      <c r="Q770" s="478"/>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78"/>
      <c r="D771" s="478"/>
      <c r="E771" s="478"/>
      <c r="F771" s="478"/>
      <c r="G771" s="478"/>
      <c r="H771" s="478"/>
      <c r="I771" s="478"/>
      <c r="J771" s="478"/>
      <c r="K771" s="478"/>
      <c r="L771" s="478"/>
      <c r="M771" s="478"/>
      <c r="N771" s="478"/>
      <c r="O771" s="478"/>
      <c r="P771" s="478"/>
      <c r="Q771" s="478"/>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78"/>
      <c r="D772" s="478"/>
      <c r="E772" s="478"/>
      <c r="F772" s="478"/>
      <c r="G772" s="478"/>
      <c r="H772" s="478"/>
      <c r="I772" s="478"/>
      <c r="J772" s="478"/>
      <c r="K772" s="478"/>
      <c r="L772" s="478"/>
      <c r="M772" s="478"/>
      <c r="N772" s="478"/>
      <c r="O772" s="478"/>
      <c r="P772" s="478"/>
      <c r="Q772" s="478"/>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78"/>
      <c r="D773" s="478"/>
      <c r="E773" s="478"/>
      <c r="F773" s="478"/>
      <c r="G773" s="478"/>
      <c r="H773" s="478"/>
      <c r="I773" s="478"/>
      <c r="J773" s="478"/>
      <c r="K773" s="478"/>
      <c r="L773" s="478"/>
      <c r="M773" s="478"/>
      <c r="N773" s="478"/>
      <c r="O773" s="478"/>
      <c r="P773" s="478"/>
      <c r="Q773" s="478"/>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78"/>
      <c r="D774" s="478"/>
      <c r="E774" s="478"/>
      <c r="F774" s="478"/>
      <c r="G774" s="478"/>
      <c r="H774" s="478"/>
      <c r="I774" s="478"/>
      <c r="J774" s="478"/>
      <c r="K774" s="478"/>
      <c r="L774" s="478"/>
      <c r="M774" s="478"/>
      <c r="N774" s="478"/>
      <c r="O774" s="478"/>
      <c r="P774" s="478"/>
      <c r="Q774" s="478"/>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78"/>
      <c r="D775" s="478"/>
      <c r="E775" s="478"/>
      <c r="F775" s="478"/>
      <c r="G775" s="478"/>
      <c r="H775" s="478"/>
      <c r="I775" s="478"/>
      <c r="J775" s="478"/>
      <c r="K775" s="478"/>
      <c r="L775" s="478"/>
      <c r="M775" s="478"/>
      <c r="N775" s="478"/>
      <c r="O775" s="478"/>
      <c r="P775" s="478"/>
      <c r="Q775" s="478"/>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78"/>
      <c r="D776" s="478"/>
      <c r="E776" s="478"/>
      <c r="F776" s="478"/>
      <c r="G776" s="478"/>
      <c r="H776" s="478"/>
      <c r="I776" s="478"/>
      <c r="J776" s="478"/>
      <c r="K776" s="478"/>
      <c r="L776" s="478"/>
      <c r="M776" s="478"/>
      <c r="N776" s="478"/>
      <c r="O776" s="478"/>
      <c r="P776" s="478"/>
      <c r="Q776" s="478"/>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78"/>
      <c r="D777" s="478"/>
      <c r="E777" s="478"/>
      <c r="F777" s="478"/>
      <c r="G777" s="478"/>
      <c r="H777" s="478"/>
      <c r="I777" s="478"/>
      <c r="J777" s="478"/>
      <c r="K777" s="478"/>
      <c r="L777" s="478"/>
      <c r="M777" s="478"/>
      <c r="N777" s="478"/>
      <c r="O777" s="478"/>
      <c r="P777" s="478"/>
      <c r="Q777" s="478"/>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78"/>
      <c r="D778" s="478"/>
      <c r="E778" s="478"/>
      <c r="F778" s="478"/>
      <c r="G778" s="478"/>
      <c r="H778" s="478"/>
      <c r="I778" s="478"/>
      <c r="J778" s="478"/>
      <c r="K778" s="478"/>
      <c r="L778" s="478"/>
      <c r="M778" s="478"/>
      <c r="N778" s="478"/>
      <c r="O778" s="478"/>
      <c r="P778" s="478"/>
      <c r="Q778" s="478"/>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78"/>
      <c r="D779" s="478"/>
      <c r="E779" s="478"/>
      <c r="F779" s="478"/>
      <c r="G779" s="478"/>
      <c r="H779" s="478"/>
      <c r="I779" s="478"/>
      <c r="J779" s="478"/>
      <c r="K779" s="478"/>
      <c r="L779" s="478"/>
      <c r="M779" s="478"/>
      <c r="N779" s="478"/>
      <c r="O779" s="478"/>
      <c r="P779" s="478"/>
      <c r="Q779" s="478"/>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78"/>
      <c r="D780" s="478"/>
      <c r="E780" s="478"/>
      <c r="F780" s="478"/>
      <c r="G780" s="478"/>
      <c r="H780" s="478"/>
      <c r="I780" s="478"/>
      <c r="J780" s="478"/>
      <c r="K780" s="478"/>
      <c r="L780" s="478"/>
      <c r="M780" s="478"/>
      <c r="N780" s="478"/>
      <c r="O780" s="478"/>
      <c r="P780" s="478"/>
      <c r="Q780" s="478"/>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78"/>
      <c r="D781" s="478"/>
      <c r="E781" s="478"/>
      <c r="F781" s="478"/>
      <c r="G781" s="478"/>
      <c r="H781" s="478"/>
      <c r="I781" s="478"/>
      <c r="J781" s="478"/>
      <c r="K781" s="478"/>
      <c r="L781" s="478"/>
      <c r="M781" s="478"/>
      <c r="N781" s="478"/>
      <c r="O781" s="478"/>
      <c r="P781" s="478"/>
      <c r="Q781" s="478"/>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78"/>
      <c r="D782" s="478"/>
      <c r="E782" s="478"/>
      <c r="F782" s="478"/>
      <c r="G782" s="478"/>
      <c r="H782" s="478"/>
      <c r="I782" s="478"/>
      <c r="J782" s="478"/>
      <c r="K782" s="478"/>
      <c r="L782" s="478"/>
      <c r="M782" s="478"/>
      <c r="N782" s="478"/>
      <c r="O782" s="478"/>
      <c r="P782" s="478"/>
      <c r="Q782" s="478"/>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78"/>
      <c r="D783" s="478"/>
      <c r="E783" s="478"/>
      <c r="F783" s="478"/>
      <c r="G783" s="478"/>
      <c r="H783" s="478"/>
      <c r="I783" s="478"/>
      <c r="J783" s="478"/>
      <c r="K783" s="478"/>
      <c r="L783" s="478"/>
      <c r="M783" s="478"/>
      <c r="N783" s="478"/>
      <c r="O783" s="478"/>
      <c r="P783" s="478"/>
      <c r="Q783" s="478"/>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78"/>
      <c r="D784" s="478"/>
      <c r="E784" s="478"/>
      <c r="F784" s="478"/>
      <c r="G784" s="478"/>
      <c r="H784" s="478"/>
      <c r="I784" s="478"/>
      <c r="J784" s="478"/>
      <c r="K784" s="478"/>
      <c r="L784" s="478"/>
      <c r="M784" s="478"/>
      <c r="N784" s="478"/>
      <c r="O784" s="478"/>
      <c r="P784" s="478"/>
      <c r="Q784" s="478"/>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78"/>
      <c r="D785" s="478"/>
      <c r="E785" s="478"/>
      <c r="F785" s="478"/>
      <c r="G785" s="478"/>
      <c r="H785" s="478"/>
      <c r="I785" s="478"/>
      <c r="J785" s="478"/>
      <c r="K785" s="478"/>
      <c r="L785" s="478"/>
      <c r="M785" s="478"/>
      <c r="N785" s="478"/>
      <c r="O785" s="478"/>
      <c r="P785" s="478"/>
      <c r="Q785" s="478"/>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78"/>
      <c r="D786" s="478"/>
      <c r="E786" s="478"/>
      <c r="F786" s="478"/>
      <c r="G786" s="478"/>
      <c r="H786" s="478"/>
      <c r="I786" s="478"/>
      <c r="J786" s="478"/>
      <c r="K786" s="478"/>
      <c r="L786" s="478"/>
      <c r="M786" s="478"/>
      <c r="N786" s="478"/>
      <c r="O786" s="478"/>
      <c r="P786" s="478"/>
      <c r="Q786" s="478"/>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78"/>
      <c r="D787" s="478"/>
      <c r="E787" s="478"/>
      <c r="F787" s="478"/>
      <c r="G787" s="478"/>
      <c r="H787" s="478"/>
      <c r="I787" s="478"/>
      <c r="J787" s="478"/>
      <c r="K787" s="478"/>
      <c r="L787" s="478"/>
      <c r="M787" s="478"/>
      <c r="N787" s="478"/>
      <c r="O787" s="478"/>
      <c r="P787" s="478"/>
      <c r="Q787" s="478"/>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78"/>
      <c r="D788" s="478"/>
      <c r="E788" s="478"/>
      <c r="F788" s="478"/>
      <c r="G788" s="478"/>
      <c r="H788" s="478"/>
      <c r="I788" s="478"/>
      <c r="J788" s="478"/>
      <c r="K788" s="478"/>
      <c r="L788" s="478"/>
      <c r="M788" s="478"/>
      <c r="N788" s="478"/>
      <c r="O788" s="478"/>
      <c r="P788" s="478"/>
      <c r="Q788" s="478"/>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78"/>
      <c r="D789" s="478"/>
      <c r="E789" s="478"/>
      <c r="F789" s="478"/>
      <c r="G789" s="478"/>
      <c r="H789" s="478"/>
      <c r="I789" s="478"/>
      <c r="J789" s="478"/>
      <c r="K789" s="478"/>
      <c r="L789" s="478"/>
      <c r="M789" s="478"/>
      <c r="N789" s="478"/>
      <c r="O789" s="478"/>
      <c r="P789" s="478"/>
      <c r="Q789" s="478"/>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78"/>
      <c r="D790" s="478"/>
      <c r="E790" s="478"/>
      <c r="F790" s="478"/>
      <c r="G790" s="478"/>
      <c r="H790" s="478"/>
      <c r="I790" s="478"/>
      <c r="J790" s="478"/>
      <c r="K790" s="478"/>
      <c r="L790" s="478"/>
      <c r="M790" s="478"/>
      <c r="N790" s="478"/>
      <c r="O790" s="478"/>
      <c r="P790" s="478"/>
      <c r="Q790" s="478"/>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78"/>
      <c r="D791" s="478"/>
      <c r="E791" s="478"/>
      <c r="F791" s="478"/>
      <c r="G791" s="478"/>
      <c r="H791" s="478"/>
      <c r="I791" s="478"/>
      <c r="J791" s="478"/>
      <c r="K791" s="478"/>
      <c r="L791" s="478"/>
      <c r="M791" s="478"/>
      <c r="N791" s="478"/>
      <c r="O791" s="478"/>
      <c r="P791" s="478"/>
      <c r="Q791" s="478"/>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78"/>
      <c r="D792" s="478"/>
      <c r="E792" s="478"/>
      <c r="F792" s="478"/>
      <c r="G792" s="478"/>
      <c r="H792" s="478"/>
      <c r="I792" s="478"/>
      <c r="J792" s="478"/>
      <c r="K792" s="478"/>
      <c r="L792" s="478"/>
      <c r="M792" s="478"/>
      <c r="N792" s="478"/>
      <c r="O792" s="478"/>
      <c r="P792" s="478"/>
      <c r="Q792" s="478"/>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78"/>
      <c r="D793" s="478"/>
      <c r="E793" s="478"/>
      <c r="F793" s="478"/>
      <c r="G793" s="478"/>
      <c r="H793" s="478"/>
      <c r="I793" s="478"/>
      <c r="J793" s="478"/>
      <c r="K793" s="478"/>
      <c r="L793" s="478"/>
      <c r="M793" s="478"/>
      <c r="N793" s="478"/>
      <c r="O793" s="478"/>
      <c r="P793" s="478"/>
      <c r="Q793" s="478"/>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78"/>
      <c r="D794" s="478"/>
      <c r="E794" s="478"/>
      <c r="F794" s="478"/>
      <c r="G794" s="478"/>
      <c r="H794" s="478"/>
      <c r="I794" s="478"/>
      <c r="J794" s="478"/>
      <c r="K794" s="478"/>
      <c r="L794" s="478"/>
      <c r="M794" s="478"/>
      <c r="N794" s="478"/>
      <c r="O794" s="478"/>
      <c r="P794" s="478"/>
      <c r="Q794" s="478"/>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78"/>
      <c r="D795" s="478"/>
      <c r="E795" s="478"/>
      <c r="F795" s="478"/>
      <c r="G795" s="478"/>
      <c r="H795" s="478"/>
      <c r="I795" s="478"/>
      <c r="J795" s="478"/>
      <c r="K795" s="478"/>
      <c r="L795" s="478"/>
      <c r="M795" s="478"/>
      <c r="N795" s="478"/>
      <c r="O795" s="478"/>
      <c r="P795" s="478"/>
      <c r="Q795" s="478"/>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78"/>
      <c r="D796" s="478"/>
      <c r="E796" s="478"/>
      <c r="F796" s="478"/>
      <c r="G796" s="478"/>
      <c r="H796" s="478"/>
      <c r="I796" s="478"/>
      <c r="J796" s="478"/>
      <c r="K796" s="478"/>
      <c r="L796" s="478"/>
      <c r="M796" s="478"/>
      <c r="N796" s="478"/>
      <c r="O796" s="478"/>
      <c r="P796" s="478"/>
      <c r="Q796" s="478"/>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78"/>
      <c r="D797" s="478"/>
      <c r="E797" s="478"/>
      <c r="F797" s="478"/>
      <c r="G797" s="478"/>
      <c r="H797" s="478"/>
      <c r="I797" s="478"/>
      <c r="J797" s="478"/>
      <c r="K797" s="478"/>
      <c r="L797" s="478"/>
      <c r="M797" s="478"/>
      <c r="N797" s="478"/>
      <c r="O797" s="478"/>
      <c r="P797" s="478"/>
      <c r="Q797" s="478"/>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78"/>
      <c r="D798" s="478"/>
      <c r="E798" s="478"/>
      <c r="F798" s="478"/>
      <c r="G798" s="478"/>
      <c r="H798" s="478"/>
      <c r="I798" s="478"/>
      <c r="J798" s="478"/>
      <c r="K798" s="478"/>
      <c r="L798" s="478"/>
      <c r="M798" s="478"/>
      <c r="N798" s="478"/>
      <c r="O798" s="478"/>
      <c r="P798" s="478"/>
      <c r="Q798" s="478"/>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78"/>
      <c r="D799" s="478"/>
      <c r="E799" s="478"/>
      <c r="F799" s="478"/>
      <c r="G799" s="478"/>
      <c r="H799" s="478"/>
      <c r="I799" s="478"/>
      <c r="J799" s="478"/>
      <c r="K799" s="478"/>
      <c r="L799" s="478"/>
      <c r="M799" s="478"/>
      <c r="N799" s="478"/>
      <c r="O799" s="478"/>
      <c r="P799" s="478"/>
      <c r="Q799" s="478"/>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8"/>
      <c r="D800" s="478"/>
      <c r="E800" s="478"/>
      <c r="F800" s="478"/>
      <c r="G800" s="478"/>
      <c r="H800" s="478"/>
      <c r="I800" s="478"/>
      <c r="J800" s="478"/>
      <c r="K800" s="478"/>
      <c r="L800" s="478"/>
      <c r="M800" s="478"/>
      <c r="N800" s="478"/>
      <c r="O800" s="478"/>
      <c r="P800" s="478"/>
      <c r="Q800" s="478"/>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8"/>
      <c r="D801" s="478"/>
      <c r="E801" s="478"/>
      <c r="F801" s="478"/>
      <c r="G801" s="478"/>
      <c r="H801" s="478"/>
      <c r="I801" s="478"/>
      <c r="J801" s="478"/>
      <c r="K801" s="478"/>
      <c r="L801" s="478"/>
      <c r="M801" s="478"/>
      <c r="N801" s="478"/>
      <c r="O801" s="478"/>
      <c r="P801" s="478"/>
      <c r="Q801" s="478"/>
    </row>
    <row r="802" ht="25.15" customHeight="true" x14ac:dyDescent="0.2">
      <c r="C802" s="478"/>
      <c r="D802" s="478"/>
      <c r="E802" s="478"/>
      <c r="F802" s="478"/>
      <c r="G802" s="478"/>
      <c r="H802" s="478"/>
      <c r="I802" s="478"/>
      <c r="J802" s="478"/>
      <c r="K802" s="478"/>
      <c r="L802" s="478"/>
      <c r="M802" s="478"/>
      <c r="N802" s="478"/>
      <c r="O802" s="478"/>
      <c r="P802" s="478"/>
      <c r="Q802" s="478"/>
    </row>
    <row r="803" ht="25.15" customHeight="true" x14ac:dyDescent="0.2">
      <c r="C803" s="478"/>
      <c r="D803" s="478"/>
      <c r="E803" s="478"/>
      <c r="F803" s="478"/>
      <c r="G803" s="478"/>
      <c r="H803" s="478"/>
      <c r="I803" s="478"/>
      <c r="J803" s="478"/>
      <c r="K803" s="478"/>
      <c r="L803" s="478"/>
      <c r="M803" s="478"/>
      <c r="N803" s="478"/>
      <c r="O803" s="478"/>
      <c r="P803" s="478"/>
      <c r="Q803" s="478"/>
    </row>
    <row r="804" ht="25.15" customHeight="true" x14ac:dyDescent="0.2">
      <c r="C804" s="478"/>
      <c r="D804" s="478"/>
      <c r="E804" s="478"/>
      <c r="F804" s="478"/>
      <c r="G804" s="478"/>
      <c r="H804" s="478"/>
      <c r="I804" s="478"/>
      <c r="J804" s="478"/>
      <c r="K804" s="478"/>
      <c r="L804" s="478"/>
      <c r="M804" s="478"/>
      <c r="N804" s="478"/>
      <c r="O804" s="478"/>
      <c r="P804" s="478"/>
      <c r="Q804" s="478"/>
    </row>
    <row r="805" ht="25.15" customHeight="true" x14ac:dyDescent="0.2">
      <c r="C805" s="478"/>
      <c r="D805" s="478"/>
      <c r="E805" s="478"/>
      <c r="F805" s="478"/>
      <c r="G805" s="478"/>
      <c r="H805" s="478"/>
      <c r="I805" s="478"/>
      <c r="J805" s="478"/>
      <c r="K805" s="478"/>
      <c r="L805" s="478"/>
      <c r="M805" s="478"/>
      <c r="N805" s="478"/>
      <c r="O805" s="478"/>
      <c r="P805" s="478"/>
      <c r="Q805" s="478"/>
    </row>
    <row r="806" ht="25.15" customHeight="true" x14ac:dyDescent="0.2">
      <c r="C806" s="478"/>
      <c r="D806" s="478"/>
      <c r="E806" s="478"/>
      <c r="F806" s="478"/>
      <c r="G806" s="478"/>
      <c r="H806" s="478"/>
      <c r="I806" s="478"/>
      <c r="J806" s="478"/>
      <c r="K806" s="478"/>
      <c r="L806" s="478"/>
      <c r="M806" s="478"/>
      <c r="N806" s="478"/>
      <c r="O806" s="478"/>
      <c r="P806" s="478"/>
      <c r="Q806" s="478"/>
    </row>
    <row r="807" ht="25.15" customHeight="true" x14ac:dyDescent="0.2">
      <c r="C807" s="478"/>
      <c r="D807" s="478"/>
      <c r="E807" s="478"/>
      <c r="F807" s="478"/>
      <c r="G807" s="478"/>
      <c r="H807" s="478"/>
      <c r="I807" s="478"/>
      <c r="J807" s="478"/>
      <c r="K807" s="478"/>
      <c r="L807" s="478"/>
      <c r="M807" s="478"/>
      <c r="N807" s="478"/>
      <c r="O807" s="478"/>
      <c r="P807" s="478"/>
      <c r="Q807" s="478"/>
    </row>
    <row r="808" ht="25.15" customHeight="true" x14ac:dyDescent="0.2">
      <c r="C808" s="478"/>
      <c r="D808" s="478"/>
      <c r="E808" s="478"/>
      <c r="F808" s="478"/>
      <c r="G808" s="478"/>
      <c r="H808" s="478"/>
      <c r="I808" s="478"/>
      <c r="J808" s="478"/>
      <c r="K808" s="478"/>
      <c r="L808" s="478"/>
      <c r="M808" s="478"/>
      <c r="N808" s="478"/>
      <c r="O808" s="478"/>
      <c r="P808" s="478"/>
      <c r="Q808" s="478"/>
    </row>
    <row r="809" ht="25.15" customHeight="true" x14ac:dyDescent="0.2">
      <c r="C809" s="478"/>
      <c r="D809" s="478"/>
      <c r="E809" s="478"/>
      <c r="F809" s="478"/>
      <c r="G809" s="478"/>
      <c r="H809" s="478"/>
      <c r="I809" s="478"/>
      <c r="J809" s="478"/>
      <c r="K809" s="478"/>
      <c r="L809" s="478"/>
      <c r="M809" s="478"/>
      <c r="N809" s="478"/>
      <c r="O809" s="478"/>
      <c r="P809" s="478"/>
      <c r="Q809" s="478"/>
    </row>
    <row r="810" ht="25.15" customHeight="true" x14ac:dyDescent="0.2">
      <c r="C810" s="478"/>
      <c r="D810" s="478"/>
      <c r="E810" s="478"/>
      <c r="F810" s="478"/>
      <c r="G810" s="478"/>
      <c r="H810" s="478"/>
      <c r="I810" s="478"/>
      <c r="J810" s="478"/>
      <c r="K810" s="478"/>
      <c r="L810" s="478"/>
      <c r="M810" s="478"/>
      <c r="N810" s="478"/>
      <c r="O810" s="478"/>
      <c r="P810" s="478"/>
      <c r="Q810" s="478"/>
    </row>
    <row r="811" ht="25.15" customHeight="true" x14ac:dyDescent="0.2">
      <c r="C811" s="478"/>
      <c r="D811" s="478"/>
      <c r="E811" s="478"/>
      <c r="F811" s="478"/>
      <c r="G811" s="478"/>
      <c r="H811" s="478"/>
      <c r="I811" s="478"/>
      <c r="J811" s="478"/>
      <c r="K811" s="478"/>
      <c r="L811" s="478"/>
      <c r="M811" s="478"/>
      <c r="N811" s="478"/>
      <c r="O811" s="478"/>
      <c r="P811" s="478"/>
      <c r="Q811" s="478"/>
    </row>
    <row r="812" ht="25.15" customHeight="true" x14ac:dyDescent="0.2">
      <c r="C812" s="478"/>
      <c r="D812" s="478"/>
      <c r="E812" s="478"/>
      <c r="F812" s="478"/>
      <c r="G812" s="478"/>
      <c r="H812" s="478"/>
      <c r="I812" s="478"/>
      <c r="J812" s="478"/>
      <c r="K812" s="478"/>
      <c r="L812" s="478"/>
      <c r="M812" s="478"/>
      <c r="N812" s="478"/>
      <c r="O812" s="478"/>
      <c r="P812" s="478"/>
      <c r="Q812" s="478"/>
    </row>
    <row r="813" ht="25.15" customHeight="true" x14ac:dyDescent="0.2">
      <c r="C813" s="478"/>
      <c r="D813" s="478"/>
      <c r="E813" s="478"/>
      <c r="F813" s="478"/>
      <c r="G813" s="478"/>
      <c r="H813" s="478"/>
      <c r="I813" s="478"/>
      <c r="J813" s="478"/>
      <c r="K813" s="478"/>
      <c r="L813" s="478"/>
      <c r="M813" s="478"/>
      <c r="N813" s="478"/>
      <c r="O813" s="478"/>
      <c r="P813" s="478"/>
      <c r="Q813" s="478"/>
    </row>
    <row r="814" ht="25.15" customHeight="true" x14ac:dyDescent="0.2">
      <c r="C814" s="478"/>
      <c r="D814" s="478"/>
      <c r="E814" s="478"/>
      <c r="F814" s="478"/>
      <c r="G814" s="478"/>
      <c r="H814" s="478"/>
      <c r="I814" s="478"/>
      <c r="J814" s="478"/>
      <c r="K814" s="478"/>
      <c r="L814" s="478"/>
      <c r="M814" s="478"/>
      <c r="N814" s="478"/>
      <c r="O814" s="478"/>
      <c r="P814" s="478"/>
      <c r="Q814" s="478"/>
    </row>
    <row r="815" ht="25.15" customHeight="true" x14ac:dyDescent="0.2">
      <c r="C815" s="478"/>
      <c r="D815" s="478"/>
      <c r="E815" s="478"/>
      <c r="F815" s="478"/>
      <c r="G815" s="478"/>
      <c r="H815" s="478"/>
      <c r="I815" s="478"/>
      <c r="J815" s="478"/>
      <c r="K815" s="478"/>
      <c r="L815" s="478"/>
      <c r="M815" s="478"/>
      <c r="N815" s="478"/>
      <c r="O815" s="478"/>
      <c r="P815" s="478"/>
      <c r="Q815" s="478"/>
    </row>
    <row r="816" ht="25.15" customHeight="true" x14ac:dyDescent="0.2">
      <c r="C816" s="478"/>
      <c r="D816" s="478"/>
      <c r="E816" s="478"/>
      <c r="F816" s="478"/>
      <c r="G816" s="478"/>
      <c r="H816" s="478"/>
      <c r="I816" s="478"/>
      <c r="J816" s="478"/>
      <c r="K816" s="478"/>
      <c r="L816" s="478"/>
      <c r="M816" s="478"/>
      <c r="N816" s="478"/>
      <c r="O816" s="478"/>
      <c r="P816" s="478"/>
      <c r="Q816" s="478"/>
    </row>
    <row r="817" ht="25.15" customHeight="true" x14ac:dyDescent="0.2">
      <c r="C817" s="478"/>
      <c r="D817" s="478"/>
      <c r="E817" s="478"/>
      <c r="F817" s="478"/>
      <c r="G817" s="478"/>
      <c r="H817" s="478"/>
      <c r="I817" s="478"/>
      <c r="J817" s="478"/>
      <c r="K817" s="478"/>
      <c r="L817" s="478"/>
      <c r="M817" s="478"/>
      <c r="N817" s="478"/>
      <c r="O817" s="478"/>
      <c r="P817" s="478"/>
      <c r="Q817" s="478"/>
    </row>
    <row r="818" ht="25.15" customHeight="true" x14ac:dyDescent="0.2">
      <c r="C818" s="478"/>
      <c r="D818" s="478"/>
      <c r="E818" s="478"/>
      <c r="F818" s="478"/>
      <c r="G818" s="478"/>
      <c r="H818" s="478"/>
      <c r="I818" s="478"/>
      <c r="J818" s="478"/>
      <c r="K818" s="478"/>
      <c r="L818" s="478"/>
      <c r="M818" s="478"/>
      <c r="N818" s="478"/>
      <c r="O818" s="478"/>
      <c r="P818" s="478"/>
      <c r="Q818" s="478"/>
    </row>
    <row r="819" ht="25.15" customHeight="true" x14ac:dyDescent="0.2">
      <c r="C819" s="478"/>
      <c r="D819" s="478"/>
      <c r="E819" s="478"/>
      <c r="F819" s="478"/>
      <c r="G819" s="478"/>
      <c r="H819" s="478"/>
      <c r="I819" s="478"/>
      <c r="J819" s="478"/>
      <c r="K819" s="478"/>
      <c r="L819" s="478"/>
      <c r="M819" s="478"/>
      <c r="N819" s="478"/>
      <c r="O819" s="478"/>
      <c r="P819" s="478"/>
      <c r="Q819" s="478"/>
    </row>
    <row r="820" ht="25.15" customHeight="true" x14ac:dyDescent="0.2">
      <c r="C820" s="478"/>
      <c r="D820" s="478"/>
      <c r="E820" s="478"/>
      <c r="F820" s="478"/>
      <c r="G820" s="478"/>
      <c r="H820" s="478"/>
      <c r="I820" s="478"/>
      <c r="J820" s="478"/>
      <c r="K820" s="478"/>
      <c r="L820" s="478"/>
      <c r="M820" s="478"/>
      <c r="N820" s="478"/>
      <c r="O820" s="478"/>
      <c r="P820" s="478"/>
      <c r="Q820" s="478"/>
    </row>
    <row r="821" ht="25.15" customHeight="true" x14ac:dyDescent="0.2">
      <c r="C821" s="478"/>
      <c r="D821" s="478"/>
      <c r="E821" s="478"/>
      <c r="F821" s="478"/>
      <c r="G821" s="478"/>
      <c r="H821" s="478"/>
      <c r="I821" s="478"/>
      <c r="J821" s="478"/>
      <c r="K821" s="478"/>
      <c r="L821" s="478"/>
      <c r="M821" s="478"/>
      <c r="N821" s="478"/>
      <c r="O821" s="478"/>
      <c r="P821" s="478"/>
      <c r="Q821" s="478"/>
    </row>
    <row r="822" ht="25.15" customHeight="true" x14ac:dyDescent="0.2">
      <c r="C822" s="478"/>
      <c r="D822" s="478"/>
      <c r="E822" s="478"/>
      <c r="F822" s="478"/>
      <c r="G822" s="478"/>
      <c r="H822" s="478"/>
      <c r="I822" s="478"/>
      <c r="J822" s="478"/>
      <c r="K822" s="478"/>
      <c r="L822" s="478"/>
      <c r="M822" s="478"/>
      <c r="N822" s="478"/>
      <c r="O822" s="478"/>
      <c r="P822" s="478"/>
      <c r="Q822" s="478"/>
    </row>
    <row r="823" ht="25.15" customHeight="true" x14ac:dyDescent="0.2">
      <c r="C823" s="478"/>
      <c r="D823" s="478"/>
      <c r="E823" s="478"/>
      <c r="F823" s="478"/>
      <c r="G823" s="478"/>
      <c r="H823" s="478"/>
      <c r="I823" s="478"/>
      <c r="J823" s="478"/>
      <c r="K823" s="478"/>
      <c r="L823" s="478"/>
      <c r="M823" s="478"/>
      <c r="N823" s="478"/>
      <c r="O823" s="478"/>
      <c r="P823" s="478"/>
      <c r="Q823" s="478"/>
    </row>
    <row r="824" ht="25.15" customHeight="true" x14ac:dyDescent="0.2">
      <c r="C824" s="478"/>
      <c r="D824" s="478"/>
      <c r="E824" s="478"/>
      <c r="F824" s="478"/>
      <c r="G824" s="478"/>
      <c r="H824" s="478"/>
      <c r="I824" s="478"/>
      <c r="J824" s="478"/>
      <c r="K824" s="478"/>
      <c r="L824" s="478"/>
      <c r="M824" s="478"/>
      <c r="N824" s="478"/>
      <c r="O824" s="478"/>
      <c r="P824" s="478"/>
      <c r="Q824" s="478"/>
    </row>
    <row r="825" ht="25.15" customHeight="true" x14ac:dyDescent="0.2">
      <c r="C825" s="478"/>
      <c r="D825" s="478"/>
      <c r="E825" s="478"/>
      <c r="F825" s="478"/>
      <c r="G825" s="478"/>
      <c r="H825" s="478"/>
      <c r="I825" s="478"/>
      <c r="J825" s="478"/>
      <c r="K825" s="478"/>
      <c r="L825" s="478"/>
      <c r="M825" s="478"/>
      <c r="N825" s="478"/>
      <c r="O825" s="478"/>
      <c r="P825" s="478"/>
      <c r="Q825" s="478"/>
    </row>
    <row r="826" ht="25.15" customHeight="true" x14ac:dyDescent="0.2">
      <c r="C826" s="478"/>
      <c r="D826" s="478"/>
      <c r="E826" s="478"/>
      <c r="F826" s="478"/>
      <c r="G826" s="478"/>
      <c r="H826" s="478"/>
      <c r="I826" s="478"/>
      <c r="J826" s="478"/>
      <c r="K826" s="478"/>
      <c r="L826" s="478"/>
      <c r="M826" s="478"/>
      <c r="N826" s="478"/>
      <c r="O826" s="478"/>
      <c r="P826" s="478"/>
      <c r="Q826" s="478"/>
    </row>
    <row r="827" ht="25.15" customHeight="true" x14ac:dyDescent="0.2">
      <c r="C827" s="478"/>
      <c r="D827" s="478"/>
      <c r="E827" s="478"/>
      <c r="F827" s="478"/>
      <c r="G827" s="478"/>
      <c r="H827" s="478"/>
      <c r="I827" s="478"/>
      <c r="J827" s="478"/>
      <c r="K827" s="478"/>
      <c r="L827" s="478"/>
      <c r="M827" s="478"/>
      <c r="N827" s="478"/>
      <c r="O827" s="478"/>
      <c r="P827" s="478"/>
      <c r="Q827" s="478"/>
    </row>
    <row r="828" ht="25.15" customHeight="true" x14ac:dyDescent="0.2">
      <c r="C828" s="478"/>
      <c r="D828" s="478"/>
      <c r="E828" s="478"/>
      <c r="F828" s="478"/>
      <c r="G828" s="478"/>
      <c r="H828" s="478"/>
      <c r="I828" s="478"/>
      <c r="J828" s="478"/>
      <c r="K828" s="478"/>
      <c r="L828" s="478"/>
      <c r="M828" s="478"/>
      <c r="N828" s="478"/>
      <c r="O828" s="478"/>
      <c r="P828" s="478"/>
      <c r="Q828" s="478"/>
    </row>
    <row r="829" ht="25.15" customHeight="true" x14ac:dyDescent="0.2">
      <c r="C829" s="478"/>
      <c r="D829" s="478"/>
      <c r="E829" s="478"/>
      <c r="F829" s="478"/>
      <c r="G829" s="478"/>
      <c r="H829" s="478"/>
      <c r="I829" s="478"/>
      <c r="J829" s="478"/>
      <c r="K829" s="478"/>
      <c r="L829" s="478"/>
      <c r="M829" s="478"/>
      <c r="N829" s="478"/>
      <c r="O829" s="478"/>
      <c r="P829" s="478"/>
      <c r="Q829" s="478"/>
    </row>
    <row r="830" ht="25.15" customHeight="true" x14ac:dyDescent="0.2">
      <c r="C830" s="478"/>
      <c r="D830" s="478"/>
      <c r="E830" s="478"/>
      <c r="F830" s="478"/>
      <c r="G830" s="478"/>
      <c r="H830" s="478"/>
      <c r="I830" s="478"/>
      <c r="J830" s="478"/>
      <c r="K830" s="478"/>
      <c r="L830" s="478"/>
      <c r="M830" s="478"/>
      <c r="N830" s="478"/>
      <c r="O830" s="478"/>
      <c r="P830" s="478"/>
      <c r="Q830" s="478"/>
    </row>
    <row r="831" ht="25.15" customHeight="true" x14ac:dyDescent="0.2">
      <c r="C831" s="478"/>
      <c r="D831" s="478"/>
      <c r="E831" s="478"/>
      <c r="F831" s="478"/>
      <c r="G831" s="478"/>
      <c r="H831" s="478"/>
      <c r="I831" s="478"/>
      <c r="J831" s="478"/>
      <c r="K831" s="478"/>
      <c r="L831" s="478"/>
      <c r="M831" s="478"/>
      <c r="N831" s="478"/>
      <c r="O831" s="478"/>
      <c r="P831" s="478"/>
      <c r="Q831" s="478"/>
    </row>
    <row r="832" ht="25.15" customHeight="true" x14ac:dyDescent="0.2">
      <c r="C832" s="478"/>
      <c r="D832" s="478"/>
      <c r="E832" s="478"/>
      <c r="F832" s="478"/>
      <c r="G832" s="478"/>
      <c r="H832" s="478"/>
      <c r="I832" s="478"/>
      <c r="J832" s="478"/>
      <c r="K832" s="478"/>
      <c r="L832" s="478"/>
      <c r="M832" s="478"/>
      <c r="N832" s="478"/>
      <c r="O832" s="478"/>
      <c r="P832" s="478"/>
      <c r="Q832" s="478"/>
    </row>
    <row r="833" ht="25.15" customHeight="true" x14ac:dyDescent="0.2">
      <c r="C833" s="478"/>
      <c r="D833" s="478"/>
      <c r="E833" s="478"/>
      <c r="F833" s="478"/>
      <c r="G833" s="478"/>
      <c r="H833" s="478"/>
      <c r="I833" s="478"/>
      <c r="J833" s="478"/>
      <c r="K833" s="478"/>
      <c r="L833" s="478"/>
      <c r="M833" s="478"/>
      <c r="N833" s="478"/>
      <c r="O833" s="478"/>
      <c r="P833" s="478"/>
      <c r="Q833" s="478"/>
    </row>
    <row r="834" ht="25.15" customHeight="true" x14ac:dyDescent="0.2">
      <c r="C834" s="478"/>
      <c r="D834" s="478"/>
      <c r="E834" s="478"/>
      <c r="F834" s="478"/>
      <c r="G834" s="478"/>
      <c r="H834" s="478"/>
      <c r="I834" s="478"/>
      <c r="J834" s="478"/>
      <c r="K834" s="478"/>
      <c r="L834" s="478"/>
      <c r="M834" s="478"/>
      <c r="N834" s="478"/>
      <c r="O834" s="478"/>
      <c r="P834" s="478"/>
      <c r="Q834" s="478"/>
    </row>
    <row r="835" ht="25.15" customHeight="true" x14ac:dyDescent="0.2">
      <c r="C835" s="478"/>
      <c r="D835" s="478"/>
      <c r="E835" s="478"/>
      <c r="F835" s="478"/>
      <c r="G835" s="478"/>
      <c r="H835" s="478"/>
      <c r="I835" s="478"/>
      <c r="J835" s="478"/>
      <c r="K835" s="478"/>
      <c r="L835" s="478"/>
      <c r="M835" s="478"/>
      <c r="N835" s="478"/>
      <c r="O835" s="478"/>
      <c r="P835" s="478"/>
      <c r="Q835" s="478"/>
    </row>
    <row r="836" ht="25.15" customHeight="true" x14ac:dyDescent="0.2">
      <c r="C836" s="478"/>
      <c r="D836" s="478"/>
      <c r="E836" s="478"/>
      <c r="F836" s="478"/>
      <c r="G836" s="478"/>
      <c r="H836" s="478"/>
      <c r="I836" s="478"/>
      <c r="J836" s="478"/>
      <c r="K836" s="478"/>
      <c r="L836" s="478"/>
      <c r="M836" s="478"/>
      <c r="N836" s="478"/>
      <c r="O836" s="478"/>
      <c r="P836" s="478"/>
      <c r="Q836" s="478"/>
    </row>
    <row r="837" ht="25.15" customHeight="true" x14ac:dyDescent="0.2">
      <c r="C837" s="478"/>
      <c r="D837" s="478"/>
      <c r="E837" s="478"/>
      <c r="F837" s="478"/>
      <c r="G837" s="478"/>
      <c r="H837" s="478"/>
      <c r="I837" s="478"/>
      <c r="J837" s="478"/>
      <c r="K837" s="478"/>
      <c r="L837" s="478"/>
      <c r="M837" s="478"/>
      <c r="N837" s="478"/>
      <c r="O837" s="478"/>
      <c r="P837" s="478"/>
      <c r="Q837" s="478"/>
    </row>
    <row r="838" ht="25.15" customHeight="true" x14ac:dyDescent="0.2">
      <c r="C838" s="478"/>
      <c r="D838" s="478"/>
      <c r="E838" s="478"/>
      <c r="F838" s="478"/>
      <c r="G838" s="478"/>
      <c r="H838" s="478"/>
      <c r="I838" s="478"/>
      <c r="J838" s="478"/>
      <c r="K838" s="478"/>
      <c r="L838" s="478"/>
      <c r="M838" s="478"/>
      <c r="N838" s="478"/>
      <c r="O838" s="478"/>
      <c r="P838" s="478"/>
      <c r="Q838" s="478"/>
    </row>
    <row r="839" ht="25.15" customHeight="true" x14ac:dyDescent="0.2">
      <c r="C839" s="478"/>
      <c r="D839" s="478"/>
      <c r="E839" s="478"/>
      <c r="F839" s="478"/>
      <c r="G839" s="478"/>
      <c r="H839" s="478"/>
      <c r="I839" s="478"/>
      <c r="J839" s="478"/>
      <c r="K839" s="478"/>
      <c r="L839" s="478"/>
      <c r="M839" s="478"/>
      <c r="N839" s="478"/>
      <c r="O839" s="478"/>
      <c r="P839" s="478"/>
      <c r="Q839" s="478"/>
    </row>
    <row r="840" ht="25.15" customHeight="true" x14ac:dyDescent="0.2">
      <c r="C840" s="478"/>
      <c r="D840" s="478"/>
      <c r="E840" s="478"/>
      <c r="F840" s="478"/>
      <c r="G840" s="478"/>
      <c r="H840" s="478"/>
      <c r="I840" s="478"/>
      <c r="J840" s="478"/>
      <c r="K840" s="478"/>
      <c r="L840" s="478"/>
      <c r="M840" s="478"/>
      <c r="N840" s="478"/>
      <c r="O840" s="478"/>
      <c r="P840" s="478"/>
      <c r="Q840" s="478"/>
    </row>
    <row r="841" ht="25.15" customHeight="true" x14ac:dyDescent="0.2">
      <c r="C841" s="478"/>
      <c r="D841" s="478"/>
      <c r="E841" s="478"/>
      <c r="F841" s="478"/>
      <c r="G841" s="478"/>
      <c r="H841" s="478"/>
      <c r="I841" s="478"/>
      <c r="J841" s="478"/>
      <c r="K841" s="478"/>
      <c r="L841" s="478"/>
      <c r="M841" s="478"/>
      <c r="N841" s="478"/>
      <c r="O841" s="478"/>
      <c r="P841" s="478"/>
      <c r="Q841" s="478"/>
    </row>
    <row r="842" ht="25.15" customHeight="true" x14ac:dyDescent="0.2">
      <c r="C842" s="478"/>
      <c r="D842" s="478"/>
      <c r="E842" s="478"/>
      <c r="F842" s="478"/>
      <c r="G842" s="478"/>
      <c r="H842" s="478"/>
      <c r="I842" s="478"/>
      <c r="J842" s="478"/>
      <c r="K842" s="478"/>
      <c r="L842" s="478"/>
      <c r="M842" s="478"/>
      <c r="N842" s="478"/>
      <c r="O842" s="478"/>
      <c r="P842" s="478"/>
      <c r="Q842" s="478"/>
    </row>
    <row r="843" ht="25.15" customHeight="true" x14ac:dyDescent="0.2">
      <c r="C843" s="478"/>
      <c r="D843" s="478"/>
      <c r="E843" s="478"/>
      <c r="F843" s="478"/>
      <c r="G843" s="478"/>
      <c r="H843" s="478"/>
      <c r="I843" s="478"/>
      <c r="J843" s="478"/>
      <c r="K843" s="478"/>
      <c r="L843" s="478"/>
      <c r="M843" s="478"/>
      <c r="N843" s="478"/>
      <c r="O843" s="478"/>
      <c r="P843" s="478"/>
      <c r="Q843" s="478"/>
    </row>
    <row r="844" ht="25.15" customHeight="true" x14ac:dyDescent="0.2">
      <c r="C844" s="478"/>
      <c r="D844" s="478"/>
      <c r="E844" s="478"/>
      <c r="F844" s="478"/>
      <c r="G844" s="478"/>
      <c r="H844" s="478"/>
      <c r="I844" s="478"/>
      <c r="J844" s="478"/>
      <c r="K844" s="478"/>
      <c r="L844" s="478"/>
      <c r="M844" s="478"/>
      <c r="N844" s="478"/>
      <c r="O844" s="478"/>
      <c r="P844" s="478"/>
      <c r="Q844" s="478"/>
    </row>
    <row r="845" ht="25.15" customHeight="true" x14ac:dyDescent="0.2">
      <c r="C845" s="478"/>
      <c r="D845" s="478"/>
      <c r="E845" s="478"/>
      <c r="F845" s="478"/>
      <c r="G845" s="478"/>
      <c r="H845" s="478"/>
      <c r="I845" s="478"/>
      <c r="J845" s="478"/>
      <c r="K845" s="478"/>
      <c r="L845" s="478"/>
      <c r="M845" s="478"/>
      <c r="N845" s="478"/>
      <c r="O845" s="478"/>
      <c r="P845" s="478"/>
      <c r="Q845" s="478"/>
    </row>
    <row r="846" ht="25.15" customHeight="true" x14ac:dyDescent="0.2">
      <c r="C846" s="478"/>
      <c r="D846" s="478"/>
      <c r="E846" s="478"/>
      <c r="F846" s="478"/>
      <c r="G846" s="478"/>
      <c r="H846" s="478"/>
      <c r="I846" s="478"/>
      <c r="J846" s="478"/>
      <c r="K846" s="478"/>
      <c r="L846" s="478"/>
      <c r="M846" s="478"/>
      <c r="N846" s="478"/>
      <c r="O846" s="478"/>
      <c r="P846" s="478"/>
      <c r="Q846" s="478"/>
    </row>
    <row r="847" ht="25.15" customHeight="true" x14ac:dyDescent="0.2">
      <c r="C847" s="478"/>
      <c r="D847" s="478"/>
      <c r="E847" s="478"/>
      <c r="F847" s="478"/>
      <c r="G847" s="478"/>
      <c r="H847" s="478"/>
      <c r="I847" s="478"/>
      <c r="J847" s="478"/>
      <c r="K847" s="478"/>
      <c r="L847" s="478"/>
      <c r="M847" s="478"/>
      <c r="N847" s="478"/>
      <c r="O847" s="478"/>
      <c r="P847" s="478"/>
      <c r="Q847" s="478"/>
    </row>
    <row r="848" ht="25.15" customHeight="true" x14ac:dyDescent="0.2">
      <c r="C848" s="478"/>
      <c r="D848" s="478"/>
      <c r="E848" s="478"/>
      <c r="F848" s="478"/>
      <c r="G848" s="478"/>
      <c r="H848" s="478"/>
      <c r="I848" s="478"/>
      <c r="J848" s="478"/>
      <c r="K848" s="478"/>
      <c r="L848" s="478"/>
      <c r="M848" s="478"/>
      <c r="N848" s="478"/>
      <c r="O848" s="478"/>
      <c r="P848" s="478"/>
      <c r="Q848" s="478"/>
    </row>
    <row r="849" ht="25.15" customHeight="true" x14ac:dyDescent="0.2">
      <c r="C849" s="478"/>
      <c r="D849" s="478"/>
      <c r="E849" s="478"/>
      <c r="F849" s="478"/>
      <c r="G849" s="478"/>
      <c r="H849" s="478"/>
      <c r="I849" s="478"/>
      <c r="J849" s="478"/>
      <c r="K849" s="478"/>
      <c r="L849" s="478"/>
      <c r="M849" s="478"/>
      <c r="N849" s="478"/>
      <c r="O849" s="478"/>
      <c r="P849" s="478"/>
      <c r="Q849" s="478"/>
    </row>
    <row r="850" ht="25.15" customHeight="true" x14ac:dyDescent="0.2">
      <c r="C850" s="478"/>
      <c r="D850" s="478"/>
      <c r="E850" s="478"/>
      <c r="F850" s="478"/>
      <c r="G850" s="478"/>
      <c r="H850" s="478"/>
      <c r="I850" s="478"/>
      <c r="J850" s="478"/>
      <c r="K850" s="478"/>
      <c r="L850" s="478"/>
      <c r="M850" s="478"/>
      <c r="N850" s="478"/>
      <c r="O850" s="478"/>
      <c r="P850" s="478"/>
      <c r="Q850" s="478"/>
    </row>
    <row r="851" ht="25.15" customHeight="true" x14ac:dyDescent="0.2">
      <c r="C851" s="478"/>
      <c r="D851" s="478"/>
      <c r="E851" s="478"/>
      <c r="F851" s="478"/>
      <c r="G851" s="478"/>
      <c r="H851" s="478"/>
      <c r="I851" s="478"/>
      <c r="J851" s="478"/>
      <c r="K851" s="478"/>
      <c r="L851" s="478"/>
      <c r="M851" s="478"/>
      <c r="N851" s="478"/>
      <c r="O851" s="478"/>
      <c r="P851" s="478"/>
      <c r="Q851" s="478"/>
    </row>
    <row r="852" ht="25.15" customHeight="true" x14ac:dyDescent="0.2">
      <c r="C852" s="478"/>
      <c r="D852" s="478"/>
      <c r="E852" s="478"/>
      <c r="F852" s="478"/>
      <c r="G852" s="478"/>
      <c r="H852" s="478"/>
      <c r="I852" s="478"/>
      <c r="J852" s="478"/>
      <c r="K852" s="478"/>
      <c r="L852" s="478"/>
      <c r="M852" s="478"/>
      <c r="N852" s="478"/>
      <c r="O852" s="478"/>
      <c r="P852" s="478"/>
      <c r="Q852" s="478"/>
    </row>
    <row r="853" ht="25.15" customHeight="true" x14ac:dyDescent="0.2">
      <c r="C853" s="478"/>
      <c r="D853" s="478"/>
      <c r="E853" s="478"/>
      <c r="F853" s="478"/>
      <c r="G853" s="478"/>
      <c r="H853" s="478"/>
      <c r="I853" s="478"/>
      <c r="J853" s="478"/>
      <c r="K853" s="478"/>
      <c r="L853" s="478"/>
      <c r="M853" s="478"/>
      <c r="N853" s="478"/>
      <c r="O853" s="478"/>
      <c r="P853" s="478"/>
      <c r="Q853" s="478"/>
    </row>
    <row r="854" ht="25.15" customHeight="true" x14ac:dyDescent="0.2">
      <c r="C854" s="478"/>
      <c r="D854" s="478"/>
      <c r="E854" s="478"/>
      <c r="F854" s="478"/>
      <c r="G854" s="478"/>
      <c r="H854" s="478"/>
      <c r="I854" s="478"/>
      <c r="J854" s="478"/>
      <c r="K854" s="478"/>
      <c r="L854" s="478"/>
      <c r="M854" s="478"/>
      <c r="N854" s="478"/>
      <c r="O854" s="478"/>
      <c r="P854" s="478"/>
      <c r="Q854" s="478"/>
    </row>
    <row r="855" ht="25.15" customHeight="true" x14ac:dyDescent="0.2">
      <c r="C855" s="478"/>
      <c r="D855" s="478"/>
      <c r="E855" s="478"/>
      <c r="F855" s="478"/>
      <c r="G855" s="478"/>
      <c r="H855" s="478"/>
      <c r="I855" s="478"/>
      <c r="J855" s="478"/>
      <c r="K855" s="478"/>
      <c r="L855" s="478"/>
      <c r="M855" s="478"/>
      <c r="N855" s="478"/>
      <c r="O855" s="478"/>
      <c r="P855" s="478"/>
      <c r="Q855" s="478"/>
    </row>
    <row r="856" ht="25.15" customHeight="true" x14ac:dyDescent="0.2">
      <c r="C856" s="478"/>
      <c r="D856" s="478"/>
      <c r="E856" s="478"/>
      <c r="F856" s="478"/>
      <c r="G856" s="478"/>
      <c r="H856" s="478"/>
      <c r="I856" s="478"/>
      <c r="J856" s="478"/>
      <c r="K856" s="478"/>
      <c r="L856" s="478"/>
      <c r="M856" s="478"/>
      <c r="N856" s="478"/>
      <c r="O856" s="478"/>
      <c r="P856" s="478"/>
      <c r="Q856" s="478"/>
    </row>
    <row r="857" ht="25.15" customHeight="true" x14ac:dyDescent="0.2">
      <c r="C857" s="478"/>
      <c r="D857" s="478"/>
      <c r="E857" s="478"/>
      <c r="F857" s="478"/>
      <c r="G857" s="478"/>
      <c r="H857" s="478"/>
      <c r="I857" s="478"/>
      <c r="J857" s="478"/>
      <c r="K857" s="478"/>
      <c r="L857" s="478"/>
      <c r="M857" s="478"/>
      <c r="N857" s="478"/>
      <c r="O857" s="478"/>
      <c r="P857" s="478"/>
      <c r="Q857" s="478"/>
    </row>
    <row r="858" ht="25.15" customHeight="true" x14ac:dyDescent="0.2">
      <c r="C858" s="478"/>
      <c r="D858" s="478"/>
      <c r="E858" s="478"/>
      <c r="F858" s="478"/>
      <c r="G858" s="478"/>
      <c r="H858" s="478"/>
      <c r="I858" s="478"/>
      <c r="J858" s="478"/>
      <c r="K858" s="478"/>
      <c r="L858" s="478"/>
      <c r="M858" s="478"/>
      <c r="N858" s="478"/>
      <c r="O858" s="478"/>
      <c r="P858" s="478"/>
      <c r="Q858" s="478"/>
    </row>
    <row r="859" ht="25.15" customHeight="true" x14ac:dyDescent="0.2">
      <c r="C859" s="478"/>
      <c r="D859" s="478"/>
      <c r="E859" s="478"/>
      <c r="F859" s="478"/>
      <c r="G859" s="478"/>
      <c r="H859" s="478"/>
      <c r="I859" s="478"/>
      <c r="J859" s="478"/>
      <c r="K859" s="478"/>
      <c r="L859" s="478"/>
      <c r="M859" s="478"/>
      <c r="N859" s="478"/>
      <c r="O859" s="478"/>
      <c r="P859" s="478"/>
      <c r="Q859" s="478"/>
    </row>
    <row r="860" ht="25.15" customHeight="true" x14ac:dyDescent="0.2">
      <c r="C860" s="478"/>
      <c r="D860" s="478"/>
      <c r="E860" s="478"/>
      <c r="F860" s="478"/>
      <c r="G860" s="478"/>
      <c r="H860" s="478"/>
      <c r="I860" s="478"/>
      <c r="J860" s="478"/>
      <c r="K860" s="478"/>
      <c r="L860" s="478"/>
      <c r="M860" s="478"/>
      <c r="N860" s="478"/>
      <c r="O860" s="478"/>
      <c r="P860" s="478"/>
      <c r="Q860" s="478"/>
    </row>
    <row r="861" ht="25.15" customHeight="true" x14ac:dyDescent="0.2">
      <c r="C861" s="478"/>
      <c r="D861" s="478"/>
      <c r="E861" s="478"/>
      <c r="F861" s="478"/>
      <c r="G861" s="478"/>
      <c r="H861" s="478"/>
      <c r="I861" s="478"/>
      <c r="J861" s="478"/>
      <c r="K861" s="478"/>
      <c r="L861" s="478"/>
      <c r="M861" s="478"/>
      <c r="N861" s="478"/>
      <c r="O861" s="478"/>
      <c r="P861" s="478"/>
      <c r="Q861" s="478"/>
    </row>
    <row r="862" ht="25.15" customHeight="true" x14ac:dyDescent="0.2">
      <c r="C862" s="478"/>
      <c r="D862" s="478"/>
      <c r="E862" s="478"/>
      <c r="F862" s="478"/>
      <c r="G862" s="478"/>
      <c r="H862" s="478"/>
      <c r="I862" s="478"/>
      <c r="J862" s="478"/>
      <c r="K862" s="478"/>
      <c r="L862" s="478"/>
      <c r="M862" s="478"/>
      <c r="N862" s="478"/>
      <c r="O862" s="478"/>
      <c r="P862" s="478"/>
      <c r="Q862" s="478"/>
    </row>
    <row r="863" ht="25.15" customHeight="true" x14ac:dyDescent="0.2">
      <c r="C863" s="478"/>
      <c r="D863" s="478"/>
      <c r="E863" s="478"/>
      <c r="F863" s="478"/>
      <c r="G863" s="478"/>
      <c r="H863" s="478"/>
      <c r="I863" s="478"/>
      <c r="J863" s="478"/>
      <c r="K863" s="478"/>
      <c r="L863" s="478"/>
      <c r="M863" s="478"/>
      <c r="N863" s="478"/>
      <c r="O863" s="478"/>
      <c r="P863" s="478"/>
      <c r="Q863" s="478"/>
    </row>
    <row r="864" ht="25.15" customHeight="true" x14ac:dyDescent="0.2">
      <c r="C864" s="478"/>
      <c r="D864" s="478"/>
      <c r="E864" s="478"/>
      <c r="F864" s="478"/>
      <c r="G864" s="478"/>
      <c r="H864" s="478"/>
      <c r="I864" s="478"/>
      <c r="J864" s="478"/>
      <c r="K864" s="478"/>
      <c r="L864" s="478"/>
      <c r="M864" s="478"/>
      <c r="N864" s="478"/>
      <c r="O864" s="478"/>
      <c r="P864" s="478"/>
      <c r="Q864" s="478"/>
    </row>
    <row r="865" ht="25.15" customHeight="true" x14ac:dyDescent="0.2">
      <c r="C865" s="478"/>
      <c r="D865" s="478"/>
      <c r="E865" s="478"/>
      <c r="F865" s="478"/>
      <c r="G865" s="478"/>
      <c r="H865" s="478"/>
      <c r="I865" s="478"/>
      <c r="J865" s="478"/>
      <c r="K865" s="478"/>
      <c r="L865" s="478"/>
      <c r="M865" s="478"/>
      <c r="N865" s="478"/>
      <c r="O865" s="478"/>
      <c r="P865" s="478"/>
      <c r="Q865" s="478"/>
    </row>
    <row r="866" ht="25.15" customHeight="true" x14ac:dyDescent="0.2">
      <c r="C866" s="478"/>
      <c r="D866" s="478"/>
      <c r="E866" s="478"/>
      <c r="F866" s="478"/>
      <c r="G866" s="478"/>
      <c r="H866" s="478"/>
      <c r="I866" s="478"/>
      <c r="J866" s="478"/>
      <c r="K866" s="478"/>
      <c r="L866" s="478"/>
      <c r="M866" s="478"/>
      <c r="N866" s="478"/>
      <c r="O866" s="478"/>
      <c r="P866" s="478"/>
      <c r="Q866" s="478"/>
    </row>
    <row r="867" ht="25.15" customHeight="true" x14ac:dyDescent="0.2">
      <c r="C867" s="478"/>
      <c r="D867" s="478"/>
      <c r="E867" s="478"/>
      <c r="F867" s="478"/>
      <c r="G867" s="478"/>
      <c r="H867" s="478"/>
      <c r="I867" s="478"/>
      <c r="J867" s="478"/>
      <c r="K867" s="478"/>
      <c r="L867" s="478"/>
      <c r="M867" s="478"/>
      <c r="N867" s="478"/>
      <c r="O867" s="478"/>
      <c r="P867" s="478"/>
      <c r="Q867" s="478"/>
    </row>
    <row r="868" ht="25.15" customHeight="true" x14ac:dyDescent="0.2">
      <c r="C868" s="478"/>
      <c r="D868" s="478"/>
      <c r="E868" s="478"/>
      <c r="F868" s="478"/>
      <c r="G868" s="478"/>
      <c r="H868" s="478"/>
      <c r="I868" s="478"/>
      <c r="J868" s="478"/>
      <c r="K868" s="478"/>
      <c r="L868" s="478"/>
      <c r="M868" s="478"/>
      <c r="N868" s="478"/>
      <c r="O868" s="478"/>
      <c r="P868" s="478"/>
      <c r="Q868" s="478"/>
    </row>
    <row r="869" ht="25.15" customHeight="true" x14ac:dyDescent="0.2">
      <c r="C869" s="478"/>
      <c r="D869" s="478"/>
      <c r="E869" s="478"/>
      <c r="F869" s="478"/>
      <c r="G869" s="478"/>
      <c r="H869" s="478"/>
      <c r="I869" s="478"/>
      <c r="J869" s="478"/>
      <c r="K869" s="478"/>
      <c r="L869" s="478"/>
      <c r="M869" s="478"/>
      <c r="N869" s="478"/>
      <c r="O869" s="478"/>
      <c r="P869" s="478"/>
      <c r="Q869" s="478"/>
    </row>
    <row r="870" ht="25.15" customHeight="true" x14ac:dyDescent="0.2">
      <c r="C870" s="478"/>
      <c r="D870" s="478"/>
      <c r="E870" s="478"/>
      <c r="F870" s="478"/>
      <c r="G870" s="478"/>
      <c r="H870" s="478"/>
      <c r="I870" s="478"/>
      <c r="J870" s="478"/>
      <c r="K870" s="478"/>
      <c r="L870" s="478"/>
      <c r="M870" s="478"/>
      <c r="N870" s="478"/>
      <c r="O870" s="478"/>
      <c r="P870" s="478"/>
      <c r="Q870" s="478"/>
    </row>
    <row r="871" ht="25.15" customHeight="true" x14ac:dyDescent="0.2">
      <c r="C871" s="478"/>
      <c r="D871" s="478"/>
      <c r="E871" s="478"/>
      <c r="F871" s="478"/>
      <c r="G871" s="478"/>
      <c r="H871" s="478"/>
      <c r="I871" s="478"/>
      <c r="J871" s="478"/>
      <c r="K871" s="478"/>
      <c r="L871" s="478"/>
      <c r="M871" s="478"/>
      <c r="N871" s="478"/>
      <c r="O871" s="478"/>
      <c r="P871" s="478"/>
      <c r="Q871" s="478"/>
    </row>
    <row r="872" ht="25.15" customHeight="true" x14ac:dyDescent="0.2">
      <c r="C872" s="478"/>
      <c r="D872" s="478"/>
      <c r="E872" s="478"/>
      <c r="F872" s="478"/>
      <c r="G872" s="478"/>
      <c r="H872" s="478"/>
      <c r="I872" s="478"/>
      <c r="J872" s="478"/>
      <c r="K872" s="478"/>
      <c r="L872" s="478"/>
      <c r="M872" s="478"/>
      <c r="N872" s="478"/>
      <c r="O872" s="478"/>
      <c r="P872" s="478"/>
      <c r="Q872" s="478"/>
    </row>
    <row r="873" ht="25.15" customHeight="true" x14ac:dyDescent="0.2">
      <c r="C873" s="478"/>
      <c r="D873" s="478"/>
      <c r="E873" s="478"/>
      <c r="F873" s="478"/>
      <c r="G873" s="478"/>
      <c r="H873" s="478"/>
      <c r="I873" s="478"/>
      <c r="J873" s="478"/>
      <c r="K873" s="478"/>
      <c r="L873" s="478"/>
      <c r="M873" s="478"/>
      <c r="N873" s="478"/>
      <c r="O873" s="478"/>
      <c r="P873" s="478"/>
      <c r="Q873" s="478"/>
    </row>
    <row r="874" ht="25.15" customHeight="true" x14ac:dyDescent="0.2">
      <c r="C874" s="478"/>
      <c r="D874" s="478"/>
      <c r="E874" s="478"/>
      <c r="F874" s="478"/>
      <c r="G874" s="478"/>
      <c r="H874" s="478"/>
      <c r="I874" s="478"/>
      <c r="J874" s="478"/>
      <c r="K874" s="478"/>
      <c r="L874" s="478"/>
      <c r="M874" s="478"/>
      <c r="N874" s="478"/>
      <c r="O874" s="478"/>
      <c r="P874" s="478"/>
      <c r="Q874" s="478"/>
    </row>
    <row r="875" ht="25.15" customHeight="true" x14ac:dyDescent="0.2">
      <c r="C875" s="478"/>
      <c r="D875" s="478"/>
      <c r="E875" s="478"/>
      <c r="F875" s="478"/>
      <c r="G875" s="478"/>
      <c r="H875" s="478"/>
      <c r="I875" s="478"/>
      <c r="J875" s="478"/>
      <c r="K875" s="478"/>
      <c r="L875" s="478"/>
      <c r="M875" s="478"/>
      <c r="N875" s="478"/>
      <c r="O875" s="478"/>
      <c r="P875" s="478"/>
      <c r="Q875" s="478"/>
    </row>
    <row r="876" ht="25.15" customHeight="true" x14ac:dyDescent="0.2">
      <c r="C876" s="478"/>
      <c r="D876" s="478"/>
      <c r="E876" s="478"/>
      <c r="F876" s="478"/>
      <c r="G876" s="478"/>
      <c r="H876" s="478"/>
      <c r="I876" s="478"/>
      <c r="J876" s="478"/>
      <c r="K876" s="478"/>
      <c r="L876" s="478"/>
      <c r="M876" s="478"/>
      <c r="N876" s="478"/>
      <c r="O876" s="478"/>
      <c r="P876" s="478"/>
      <c r="Q876" s="478"/>
    </row>
    <row r="877" ht="25.15" customHeight="true" x14ac:dyDescent="0.2">
      <c r="C877" s="478"/>
      <c r="D877" s="478"/>
      <c r="E877" s="478"/>
      <c r="F877" s="478"/>
      <c r="G877" s="478"/>
      <c r="H877" s="478"/>
      <c r="I877" s="478"/>
      <c r="J877" s="478"/>
      <c r="K877" s="478"/>
      <c r="L877" s="478"/>
      <c r="M877" s="478"/>
      <c r="N877" s="478"/>
      <c r="O877" s="478"/>
      <c r="P877" s="478"/>
      <c r="Q877" s="478"/>
    </row>
    <row r="878" ht="25.15" customHeight="true" x14ac:dyDescent="0.2">
      <c r="C878" s="478"/>
      <c r="D878" s="478"/>
      <c r="E878" s="478"/>
      <c r="F878" s="478"/>
      <c r="G878" s="478"/>
      <c r="H878" s="478"/>
      <c r="I878" s="478"/>
      <c r="J878" s="478"/>
      <c r="K878" s="478"/>
      <c r="L878" s="478"/>
      <c r="M878" s="478"/>
      <c r="N878" s="478"/>
      <c r="O878" s="478"/>
      <c r="P878" s="478"/>
      <c r="Q878" s="478"/>
    </row>
    <row r="879" ht="25.15" customHeight="true" x14ac:dyDescent="0.2">
      <c r="C879" s="478"/>
      <c r="D879" s="478"/>
      <c r="E879" s="478"/>
      <c r="F879" s="478"/>
      <c r="G879" s="478"/>
      <c r="H879" s="478"/>
      <c r="I879" s="478"/>
      <c r="J879" s="478"/>
      <c r="K879" s="478"/>
      <c r="L879" s="478"/>
      <c r="M879" s="478"/>
      <c r="N879" s="478"/>
      <c r="O879" s="478"/>
      <c r="P879" s="478"/>
      <c r="Q879" s="478"/>
    </row>
    <row r="880" ht="25.15" customHeight="true" x14ac:dyDescent="0.2">
      <c r="C880" s="478"/>
      <c r="D880" s="478"/>
      <c r="E880" s="478"/>
      <c r="F880" s="478"/>
      <c r="G880" s="478"/>
      <c r="H880" s="478"/>
      <c r="I880" s="478"/>
      <c r="J880" s="478"/>
      <c r="K880" s="478"/>
      <c r="L880" s="478"/>
      <c r="M880" s="478"/>
      <c r="N880" s="478"/>
      <c r="O880" s="478"/>
      <c r="P880" s="478"/>
      <c r="Q880" s="478"/>
    </row>
    <row r="881" ht="25.15" customHeight="true" x14ac:dyDescent="0.2">
      <c r="C881" s="478"/>
      <c r="D881" s="478"/>
      <c r="E881" s="478"/>
      <c r="F881" s="478"/>
      <c r="G881" s="478"/>
      <c r="H881" s="478"/>
      <c r="I881" s="478"/>
      <c r="J881" s="478"/>
      <c r="K881" s="478"/>
      <c r="L881" s="478"/>
      <c r="M881" s="478"/>
      <c r="N881" s="478"/>
      <c r="O881" s="478"/>
      <c r="P881" s="478"/>
      <c r="Q881" s="478"/>
    </row>
    <row r="882" ht="25.15" customHeight="true" x14ac:dyDescent="0.2">
      <c r="C882" s="478"/>
      <c r="D882" s="478"/>
      <c r="E882" s="478"/>
      <c r="F882" s="478"/>
      <c r="G882" s="478"/>
      <c r="H882" s="478"/>
      <c r="I882" s="478"/>
      <c r="J882" s="478"/>
      <c r="K882" s="478"/>
      <c r="L882" s="478"/>
      <c r="M882" s="478"/>
      <c r="N882" s="478"/>
      <c r="O882" s="478"/>
      <c r="P882" s="478"/>
      <c r="Q882" s="478"/>
    </row>
    <row r="883" ht="25.15" customHeight="true" x14ac:dyDescent="0.2">
      <c r="C883" s="478"/>
      <c r="D883" s="478"/>
      <c r="E883" s="478"/>
      <c r="F883" s="478"/>
      <c r="G883" s="478"/>
      <c r="H883" s="478"/>
      <c r="I883" s="478"/>
      <c r="J883" s="478"/>
      <c r="K883" s="478"/>
      <c r="L883" s="478"/>
      <c r="M883" s="478"/>
      <c r="N883" s="478"/>
      <c r="O883" s="478"/>
      <c r="P883" s="478"/>
      <c r="Q883" s="478"/>
    </row>
    <row r="884" ht="25.15" customHeight="true" x14ac:dyDescent="0.2">
      <c r="C884" s="478"/>
      <c r="D884" s="478"/>
      <c r="E884" s="478"/>
      <c r="F884" s="478"/>
      <c r="G884" s="478"/>
      <c r="H884" s="478"/>
      <c r="I884" s="478"/>
      <c r="J884" s="478"/>
      <c r="K884" s="478"/>
      <c r="L884" s="478"/>
      <c r="M884" s="478"/>
      <c r="N884" s="478"/>
      <c r="O884" s="478"/>
      <c r="P884" s="478"/>
      <c r="Q884" s="478"/>
    </row>
    <row r="885" ht="25.15" customHeight="true" x14ac:dyDescent="0.2">
      <c r="C885" s="478"/>
      <c r="D885" s="478"/>
      <c r="E885" s="478"/>
      <c r="F885" s="478"/>
      <c r="G885" s="478"/>
      <c r="H885" s="478"/>
      <c r="I885" s="478"/>
      <c r="J885" s="478"/>
      <c r="K885" s="478"/>
      <c r="L885" s="478"/>
      <c r="M885" s="478"/>
      <c r="N885" s="478"/>
      <c r="O885" s="478"/>
      <c r="P885" s="478"/>
      <c r="Q885" s="478"/>
    </row>
    <row r="886" ht="25.15" customHeight="true" x14ac:dyDescent="0.2">
      <c r="C886" s="478"/>
      <c r="D886" s="478"/>
      <c r="E886" s="478"/>
      <c r="F886" s="478"/>
      <c r="G886" s="478"/>
      <c r="H886" s="478"/>
      <c r="I886" s="478"/>
      <c r="J886" s="478"/>
      <c r="K886" s="478"/>
      <c r="L886" s="478"/>
      <c r="M886" s="478"/>
      <c r="N886" s="478"/>
      <c r="O886" s="478"/>
      <c r="P886" s="478"/>
      <c r="Q886" s="478"/>
    </row>
    <row r="887" ht="25.15" customHeight="true" x14ac:dyDescent="0.2">
      <c r="C887" s="478"/>
      <c r="D887" s="478"/>
      <c r="E887" s="478"/>
      <c r="F887" s="478"/>
      <c r="G887" s="478"/>
      <c r="H887" s="478"/>
      <c r="I887" s="478"/>
      <c r="J887" s="478"/>
      <c r="K887" s="478"/>
      <c r="L887" s="478"/>
      <c r="M887" s="478"/>
      <c r="N887" s="478"/>
      <c r="O887" s="478"/>
      <c r="P887" s="478"/>
      <c r="Q887" s="478"/>
    </row>
    <row r="888" ht="25.15" customHeight="true" x14ac:dyDescent="0.2">
      <c r="C888" s="478"/>
      <c r="D888" s="478"/>
      <c r="E888" s="478"/>
      <c r="F888" s="478"/>
      <c r="G888" s="478"/>
      <c r="H888" s="478"/>
      <c r="I888" s="478"/>
      <c r="J888" s="478"/>
      <c r="K888" s="478"/>
      <c r="L888" s="478"/>
      <c r="M888" s="478"/>
      <c r="N888" s="478"/>
      <c r="O888" s="478"/>
      <c r="P888" s="478"/>
      <c r="Q888" s="478"/>
    </row>
    <row r="889" ht="25.15" customHeight="true" x14ac:dyDescent="0.2">
      <c r="C889" s="478"/>
      <c r="D889" s="478"/>
      <c r="E889" s="478"/>
      <c r="F889" s="478"/>
      <c r="G889" s="478"/>
      <c r="H889" s="478"/>
      <c r="I889" s="478"/>
      <c r="J889" s="478"/>
      <c r="K889" s="478"/>
      <c r="L889" s="478"/>
      <c r="M889" s="478"/>
      <c r="N889" s="478"/>
      <c r="O889" s="478"/>
      <c r="P889" s="478"/>
      <c r="Q889" s="478"/>
    </row>
    <row r="890" ht="25.15" customHeight="true" x14ac:dyDescent="0.2">
      <c r="C890" s="478"/>
      <c r="D890" s="478"/>
      <c r="E890" s="478"/>
      <c r="F890" s="478"/>
      <c r="G890" s="478"/>
      <c r="H890" s="478"/>
      <c r="I890" s="478"/>
      <c r="J890" s="478"/>
      <c r="K890" s="478"/>
      <c r="L890" s="478"/>
      <c r="M890" s="478"/>
      <c r="N890" s="478"/>
      <c r="O890" s="478"/>
      <c r="P890" s="478"/>
      <c r="Q890" s="478"/>
    </row>
    <row r="891" ht="25.15" customHeight="true" x14ac:dyDescent="0.2">
      <c r="C891" s="478"/>
      <c r="D891" s="478"/>
      <c r="E891" s="478"/>
      <c r="F891" s="478"/>
      <c r="G891" s="478"/>
      <c r="H891" s="478"/>
      <c r="I891" s="478"/>
      <c r="J891" s="478"/>
      <c r="K891" s="478"/>
      <c r="L891" s="478"/>
      <c r="M891" s="478"/>
      <c r="N891" s="478"/>
      <c r="O891" s="478"/>
      <c r="P891" s="478"/>
      <c r="Q891" s="478"/>
    </row>
    <row r="892" ht="25.15" customHeight="true" x14ac:dyDescent="0.2">
      <c r="C892" s="478"/>
      <c r="D892" s="478"/>
      <c r="E892" s="478"/>
      <c r="F892" s="478"/>
      <c r="G892" s="478"/>
      <c r="H892" s="478"/>
      <c r="I892" s="478"/>
      <c r="J892" s="478"/>
      <c r="K892" s="478"/>
      <c r="L892" s="478"/>
      <c r="M892" s="478"/>
      <c r="N892" s="478"/>
      <c r="O892" s="478"/>
      <c r="P892" s="478"/>
      <c r="Q892" s="478"/>
    </row>
    <row r="893" ht="25.15" customHeight="true" x14ac:dyDescent="0.2">
      <c r="C893" s="478"/>
      <c r="D893" s="478"/>
      <c r="E893" s="478"/>
      <c r="F893" s="478"/>
      <c r="G893" s="478"/>
      <c r="H893" s="478"/>
      <c r="I893" s="478"/>
      <c r="J893" s="478"/>
      <c r="K893" s="478"/>
      <c r="L893" s="478"/>
      <c r="M893" s="478"/>
      <c r="N893" s="478"/>
      <c r="O893" s="478"/>
      <c r="P893" s="478"/>
      <c r="Q893" s="478"/>
    </row>
    <row r="894" ht="25.15" customHeight="true" x14ac:dyDescent="0.2">
      <c r="C894" s="478"/>
      <c r="D894" s="478"/>
      <c r="E894" s="478"/>
      <c r="F894" s="478"/>
      <c r="G894" s="478"/>
      <c r="H894" s="478"/>
      <c r="I894" s="478"/>
      <c r="J894" s="478"/>
      <c r="K894" s="478"/>
      <c r="L894" s="478"/>
      <c r="M894" s="478"/>
      <c r="N894" s="478"/>
      <c r="O894" s="478"/>
      <c r="P894" s="478"/>
      <c r="Q894" s="478"/>
    </row>
    <row r="895" ht="25.15" customHeight="true" x14ac:dyDescent="0.2">
      <c r="C895" s="478"/>
      <c r="D895" s="478"/>
      <c r="E895" s="478"/>
      <c r="F895" s="478"/>
      <c r="G895" s="478"/>
      <c r="H895" s="478"/>
      <c r="I895" s="478"/>
      <c r="J895" s="478"/>
      <c r="K895" s="478"/>
      <c r="L895" s="478"/>
      <c r="M895" s="478"/>
      <c r="N895" s="478"/>
      <c r="O895" s="478"/>
      <c r="P895" s="478"/>
      <c r="Q895" s="478"/>
    </row>
    <row r="896" ht="25.15" customHeight="true" x14ac:dyDescent="0.2">
      <c r="C896" s="478"/>
      <c r="D896" s="478"/>
      <c r="E896" s="478"/>
      <c r="F896" s="478"/>
      <c r="G896" s="478"/>
      <c r="H896" s="478"/>
      <c r="I896" s="478"/>
      <c r="J896" s="478"/>
      <c r="K896" s="478"/>
      <c r="L896" s="478"/>
      <c r="M896" s="478"/>
      <c r="N896" s="478"/>
      <c r="O896" s="478"/>
      <c r="P896" s="478"/>
      <c r="Q896" s="478"/>
    </row>
    <row r="897" ht="25.15" customHeight="true" x14ac:dyDescent="0.2">
      <c r="C897" s="478"/>
      <c r="D897" s="478"/>
      <c r="E897" s="478"/>
      <c r="F897" s="478"/>
      <c r="G897" s="478"/>
      <c r="H897" s="478"/>
      <c r="I897" s="478"/>
      <c r="J897" s="478"/>
      <c r="K897" s="478"/>
      <c r="L897" s="478"/>
      <c r="M897" s="478"/>
      <c r="N897" s="478"/>
      <c r="O897" s="478"/>
      <c r="P897" s="478"/>
      <c r="Q897" s="478"/>
    </row>
    <row r="898" ht="25.15" customHeight="true" x14ac:dyDescent="0.2">
      <c r="C898" s="478"/>
      <c r="D898" s="478"/>
      <c r="E898" s="478"/>
      <c r="F898" s="478"/>
      <c r="G898" s="478"/>
      <c r="H898" s="478"/>
      <c r="I898" s="478"/>
      <c r="J898" s="478"/>
      <c r="K898" s="478"/>
      <c r="L898" s="478"/>
      <c r="M898" s="478"/>
      <c r="N898" s="478"/>
      <c r="O898" s="478"/>
      <c r="P898" s="478"/>
      <c r="Q898" s="478"/>
    </row>
    <row r="899" ht="25.15" customHeight="true" x14ac:dyDescent="0.2">
      <c r="C899" s="478"/>
      <c r="D899" s="478"/>
      <c r="E899" s="478"/>
      <c r="F899" s="478"/>
      <c r="G899" s="478"/>
      <c r="H899" s="478"/>
      <c r="I899" s="478"/>
      <c r="J899" s="478"/>
      <c r="K899" s="478"/>
      <c r="L899" s="478"/>
      <c r="M899" s="478"/>
      <c r="N899" s="478"/>
      <c r="O899" s="478"/>
      <c r="P899" s="478"/>
      <c r="Q899" s="478"/>
    </row>
    <row r="900" ht="25.15" customHeight="true" x14ac:dyDescent="0.2">
      <c r="C900" s="478"/>
      <c r="D900" s="478"/>
      <c r="E900" s="478"/>
      <c r="F900" s="478"/>
      <c r="G900" s="478"/>
      <c r="H900" s="478"/>
      <c r="I900" s="478"/>
      <c r="J900" s="478"/>
      <c r="K900" s="478"/>
      <c r="L900" s="478"/>
      <c r="M900" s="478"/>
      <c r="N900" s="478"/>
      <c r="O900" s="478"/>
      <c r="P900" s="478"/>
      <c r="Q900" s="478"/>
    </row>
    <row r="901" ht="25.15" customHeight="true" x14ac:dyDescent="0.2">
      <c r="C901" s="478"/>
      <c r="D901" s="478"/>
      <c r="E901" s="478"/>
      <c r="F901" s="478"/>
      <c r="G901" s="478"/>
      <c r="H901" s="478"/>
      <c r="I901" s="478"/>
      <c r="J901" s="478"/>
      <c r="K901" s="478"/>
      <c r="L901" s="478"/>
      <c r="M901" s="478"/>
      <c r="N901" s="478"/>
      <c r="O901" s="478"/>
      <c r="P901" s="478"/>
      <c r="Q901" s="478"/>
    </row>
    <row r="902" ht="25.15" customHeight="true" x14ac:dyDescent="0.2">
      <c r="C902" s="478"/>
      <c r="D902" s="478"/>
      <c r="E902" s="478"/>
      <c r="F902" s="478"/>
      <c r="G902" s="478"/>
      <c r="H902" s="478"/>
      <c r="I902" s="478"/>
      <c r="J902" s="478"/>
      <c r="K902" s="478"/>
      <c r="L902" s="478"/>
      <c r="M902" s="478"/>
      <c r="N902" s="478"/>
      <c r="O902" s="478"/>
      <c r="P902" s="478"/>
      <c r="Q902" s="478"/>
    </row>
    <row r="903" ht="25.15" customHeight="true" x14ac:dyDescent="0.2">
      <c r="C903" s="478"/>
      <c r="D903" s="478"/>
      <c r="E903" s="478"/>
      <c r="F903" s="478"/>
      <c r="G903" s="478"/>
      <c r="H903" s="478"/>
      <c r="I903" s="478"/>
      <c r="J903" s="478"/>
      <c r="K903" s="478"/>
      <c r="L903" s="478"/>
      <c r="M903" s="478"/>
      <c r="N903" s="478"/>
      <c r="O903" s="478"/>
      <c r="P903" s="478"/>
      <c r="Q903" s="478"/>
    </row>
    <row r="904" ht="25.15" customHeight="true" x14ac:dyDescent="0.2">
      <c r="C904" s="478"/>
      <c r="D904" s="478"/>
      <c r="E904" s="478"/>
      <c r="F904" s="478"/>
      <c r="G904" s="478"/>
      <c r="H904" s="478"/>
      <c r="I904" s="478"/>
      <c r="J904" s="478"/>
      <c r="K904" s="478"/>
      <c r="L904" s="478"/>
      <c r="M904" s="478"/>
      <c r="N904" s="478"/>
      <c r="O904" s="478"/>
      <c r="P904" s="478"/>
      <c r="Q904" s="478"/>
    </row>
    <row r="905" ht="25.15" customHeight="true" x14ac:dyDescent="0.2">
      <c r="C905" s="478"/>
      <c r="D905" s="478"/>
      <c r="E905" s="478"/>
      <c r="F905" s="478"/>
      <c r="G905" s="478"/>
      <c r="H905" s="478"/>
      <c r="I905" s="478"/>
      <c r="J905" s="478"/>
      <c r="K905" s="478"/>
      <c r="L905" s="478"/>
      <c r="M905" s="478"/>
      <c r="N905" s="478"/>
      <c r="O905" s="478"/>
      <c r="P905" s="478"/>
      <c r="Q905" s="478"/>
    </row>
    <row r="906" ht="25.15" customHeight="true" x14ac:dyDescent="0.2">
      <c r="C906" s="478"/>
      <c r="D906" s="478"/>
      <c r="E906" s="478"/>
      <c r="F906" s="478"/>
      <c r="G906" s="478"/>
      <c r="H906" s="478"/>
      <c r="I906" s="478"/>
      <c r="J906" s="478"/>
      <c r="K906" s="478"/>
      <c r="L906" s="478"/>
      <c r="M906" s="478"/>
      <c r="N906" s="478"/>
      <c r="O906" s="478"/>
      <c r="P906" s="478"/>
      <c r="Q906" s="478"/>
    </row>
    <row r="907" ht="25.15" customHeight="true" x14ac:dyDescent="0.2">
      <c r="C907" s="478"/>
      <c r="D907" s="478"/>
      <c r="E907" s="478"/>
      <c r="F907" s="478"/>
      <c r="G907" s="478"/>
      <c r="H907" s="478"/>
      <c r="I907" s="478"/>
      <c r="J907" s="478"/>
      <c r="K907" s="478"/>
      <c r="L907" s="478"/>
      <c r="M907" s="478"/>
      <c r="N907" s="478"/>
      <c r="O907" s="478"/>
      <c r="P907" s="478"/>
      <c r="Q907" s="478"/>
    </row>
    <row r="908" ht="25.15" customHeight="true" x14ac:dyDescent="0.2">
      <c r="C908" s="478"/>
      <c r="D908" s="478"/>
      <c r="E908" s="478"/>
      <c r="F908" s="478"/>
      <c r="G908" s="478"/>
      <c r="H908" s="478"/>
      <c r="I908" s="478"/>
      <c r="J908" s="478"/>
      <c r="K908" s="478"/>
      <c r="L908" s="478"/>
      <c r="M908" s="478"/>
      <c r="N908" s="478"/>
      <c r="O908" s="478"/>
      <c r="P908" s="478"/>
      <c r="Q908" s="478"/>
    </row>
    <row r="909" ht="25.15" customHeight="true" x14ac:dyDescent="0.2">
      <c r="C909" s="478"/>
      <c r="D909" s="478"/>
      <c r="E909" s="478"/>
      <c r="F909" s="478"/>
      <c r="G909" s="478"/>
      <c r="H909" s="478"/>
      <c r="I909" s="478"/>
      <c r="J909" s="478"/>
      <c r="K909" s="478"/>
      <c r="L909" s="478"/>
      <c r="M909" s="478"/>
      <c r="N909" s="478"/>
      <c r="O909" s="478"/>
      <c r="P909" s="478"/>
      <c r="Q909" s="478"/>
    </row>
    <row r="910" ht="25.15" customHeight="true" x14ac:dyDescent="0.2">
      <c r="C910" s="478"/>
      <c r="D910" s="478"/>
      <c r="E910" s="478"/>
      <c r="F910" s="478"/>
      <c r="G910" s="478"/>
      <c r="H910" s="478"/>
      <c r="I910" s="478"/>
      <c r="J910" s="478"/>
      <c r="K910" s="478"/>
      <c r="L910" s="478"/>
      <c r="M910" s="478"/>
      <c r="N910" s="478"/>
      <c r="O910" s="478"/>
      <c r="P910" s="478"/>
      <c r="Q910" s="478"/>
    </row>
    <row r="911" ht="25.15" customHeight="true" x14ac:dyDescent="0.2">
      <c r="C911" s="478"/>
      <c r="D911" s="478"/>
      <c r="E911" s="478"/>
      <c r="F911" s="478"/>
      <c r="G911" s="478"/>
      <c r="H911" s="478"/>
      <c r="I911" s="478"/>
      <c r="J911" s="478"/>
      <c r="K911" s="478"/>
      <c r="L911" s="478"/>
      <c r="M911" s="478"/>
      <c r="N911" s="478"/>
      <c r="O911" s="478"/>
      <c r="P911" s="478"/>
      <c r="Q911" s="478"/>
    </row>
    <row r="912" ht="25.15" customHeight="true" x14ac:dyDescent="0.2">
      <c r="C912" s="478"/>
      <c r="D912" s="478"/>
      <c r="E912" s="478"/>
      <c r="F912" s="478"/>
      <c r="G912" s="478"/>
      <c r="H912" s="478"/>
      <c r="I912" s="478"/>
      <c r="J912" s="478"/>
      <c r="K912" s="478"/>
      <c r="L912" s="478"/>
      <c r="M912" s="478"/>
      <c r="N912" s="478"/>
      <c r="O912" s="478"/>
      <c r="P912" s="478"/>
      <c r="Q912" s="478"/>
    </row>
    <row r="913" ht="25.15" customHeight="true" x14ac:dyDescent="0.2">
      <c r="C913" s="478"/>
      <c r="D913" s="478"/>
      <c r="E913" s="478"/>
      <c r="F913" s="478"/>
      <c r="G913" s="478"/>
      <c r="H913" s="478"/>
      <c r="I913" s="478"/>
      <c r="J913" s="478"/>
      <c r="K913" s="478"/>
      <c r="L913" s="478"/>
      <c r="M913" s="478"/>
      <c r="N913" s="478"/>
      <c r="O913" s="478"/>
      <c r="P913" s="478"/>
      <c r="Q913" s="478"/>
    </row>
    <row r="914" ht="25.15" customHeight="true" x14ac:dyDescent="0.2">
      <c r="C914" s="478"/>
      <c r="D914" s="478"/>
      <c r="E914" s="478"/>
      <c r="F914" s="478"/>
      <c r="G914" s="478"/>
      <c r="H914" s="478"/>
      <c r="I914" s="478"/>
      <c r="J914" s="478"/>
      <c r="K914" s="478"/>
      <c r="L914" s="478"/>
      <c r="M914" s="478"/>
      <c r="N914" s="478"/>
      <c r="O914" s="478"/>
      <c r="P914" s="478"/>
      <c r="Q914" s="478"/>
    </row>
    <row r="915" ht="25.15" customHeight="true" x14ac:dyDescent="0.2">
      <c r="C915" s="478"/>
      <c r="D915" s="478"/>
      <c r="E915" s="478"/>
      <c r="F915" s="478"/>
      <c r="G915" s="478"/>
      <c r="H915" s="478"/>
      <c r="I915" s="478"/>
      <c r="J915" s="478"/>
      <c r="K915" s="478"/>
      <c r="L915" s="478"/>
      <c r="M915" s="478"/>
      <c r="N915" s="478"/>
      <c r="O915" s="478"/>
      <c r="P915" s="478"/>
      <c r="Q915" s="478"/>
    </row>
    <row r="916" ht="25.15" customHeight="true" x14ac:dyDescent="0.2">
      <c r="C916" s="478"/>
      <c r="D916" s="478"/>
      <c r="E916" s="478"/>
      <c r="F916" s="478"/>
      <c r="G916" s="478"/>
      <c r="H916" s="478"/>
      <c r="I916" s="478"/>
      <c r="J916" s="478"/>
      <c r="K916" s="478"/>
      <c r="L916" s="478"/>
      <c r="M916" s="478"/>
      <c r="N916" s="478"/>
      <c r="O916" s="478"/>
      <c r="P916" s="478"/>
      <c r="Q916" s="478"/>
    </row>
    <row r="917" ht="25.15" customHeight="true" x14ac:dyDescent="0.2">
      <c r="C917" s="478"/>
      <c r="D917" s="478"/>
      <c r="E917" s="478"/>
      <c r="F917" s="478"/>
      <c r="G917" s="478"/>
      <c r="H917" s="478"/>
      <c r="I917" s="478"/>
      <c r="J917" s="478"/>
      <c r="K917" s="478"/>
      <c r="L917" s="478"/>
      <c r="M917" s="478"/>
      <c r="N917" s="478"/>
      <c r="O917" s="478"/>
      <c r="P917" s="478"/>
      <c r="Q917" s="478"/>
    </row>
    <row r="918" ht="25.15" customHeight="true" x14ac:dyDescent="0.2">
      <c r="C918" s="478"/>
      <c r="D918" s="478"/>
      <c r="E918" s="478"/>
      <c r="F918" s="478"/>
      <c r="G918" s="478"/>
      <c r="H918" s="478"/>
      <c r="I918" s="478"/>
      <c r="J918" s="478"/>
      <c r="K918" s="478"/>
      <c r="L918" s="478"/>
      <c r="M918" s="478"/>
      <c r="N918" s="478"/>
      <c r="O918" s="478"/>
      <c r="P918" s="478"/>
      <c r="Q918" s="478"/>
    </row>
    <row r="919" ht="25.15" customHeight="true" x14ac:dyDescent="0.2">
      <c r="C919" s="478"/>
      <c r="D919" s="478"/>
      <c r="E919" s="478"/>
      <c r="F919" s="478"/>
      <c r="G919" s="478"/>
      <c r="H919" s="478"/>
      <c r="I919" s="478"/>
      <c r="J919" s="478"/>
      <c r="K919" s="478"/>
      <c r="L919" s="478"/>
      <c r="M919" s="478"/>
      <c r="N919" s="478"/>
      <c r="O919" s="478"/>
      <c r="P919" s="478"/>
      <c r="Q919" s="478"/>
    </row>
    <row r="920" ht="25.15" customHeight="true" x14ac:dyDescent="0.2">
      <c r="C920" s="478"/>
      <c r="D920" s="478"/>
      <c r="E920" s="478"/>
      <c r="F920" s="478"/>
      <c r="G920" s="478"/>
      <c r="H920" s="478"/>
      <c r="I920" s="478"/>
      <c r="J920" s="478"/>
      <c r="K920" s="478"/>
      <c r="L920" s="478"/>
      <c r="M920" s="478"/>
      <c r="N920" s="478"/>
      <c r="O920" s="478"/>
      <c r="P920" s="478"/>
      <c r="Q920" s="478"/>
    </row>
    <row r="921" ht="25.15" customHeight="true" x14ac:dyDescent="0.2">
      <c r="C921" s="478"/>
      <c r="D921" s="478"/>
      <c r="E921" s="478"/>
      <c r="F921" s="478"/>
      <c r="G921" s="478"/>
      <c r="H921" s="478"/>
      <c r="I921" s="478"/>
      <c r="J921" s="478"/>
      <c r="K921" s="478"/>
      <c r="L921" s="478"/>
      <c r="M921" s="478"/>
      <c r="N921" s="478"/>
      <c r="O921" s="478"/>
      <c r="P921" s="478"/>
      <c r="Q921" s="478"/>
    </row>
    <row r="922" ht="25.15" customHeight="true" x14ac:dyDescent="0.2">
      <c r="C922" s="478"/>
      <c r="D922" s="478"/>
      <c r="E922" s="478"/>
      <c r="F922" s="478"/>
      <c r="G922" s="478"/>
      <c r="H922" s="478"/>
      <c r="I922" s="478"/>
      <c r="J922" s="478"/>
      <c r="K922" s="478"/>
      <c r="L922" s="478"/>
      <c r="M922" s="478"/>
      <c r="N922" s="478"/>
      <c r="O922" s="478"/>
      <c r="P922" s="478"/>
      <c r="Q922" s="478"/>
    </row>
    <row r="923" ht="25.15" customHeight="true" x14ac:dyDescent="0.2">
      <c r="C923" s="478"/>
      <c r="D923" s="478"/>
      <c r="E923" s="478"/>
      <c r="F923" s="478"/>
      <c r="G923" s="478"/>
      <c r="H923" s="478"/>
      <c r="I923" s="478"/>
      <c r="J923" s="478"/>
      <c r="K923" s="478"/>
      <c r="L923" s="478"/>
      <c r="M923" s="478"/>
      <c r="N923" s="478"/>
      <c r="O923" s="478"/>
      <c r="P923" s="478"/>
      <c r="Q923" s="478"/>
    </row>
    <row r="924" ht="25.15" customHeight="true" x14ac:dyDescent="0.2">
      <c r="C924" s="478"/>
      <c r="D924" s="478"/>
      <c r="E924" s="478"/>
      <c r="F924" s="478"/>
      <c r="G924" s="478"/>
      <c r="H924" s="478"/>
      <c r="I924" s="478"/>
      <c r="J924" s="478"/>
      <c r="K924" s="478"/>
      <c r="L924" s="478"/>
      <c r="M924" s="478"/>
      <c r="N924" s="478"/>
      <c r="O924" s="478"/>
      <c r="P924" s="478"/>
      <c r="Q924" s="478"/>
    </row>
    <row r="925" ht="25.15" customHeight="true" x14ac:dyDescent="0.2">
      <c r="C925" s="478"/>
      <c r="D925" s="478"/>
      <c r="E925" s="478"/>
      <c r="F925" s="478"/>
      <c r="G925" s="478"/>
      <c r="H925" s="478"/>
      <c r="I925" s="478"/>
      <c r="J925" s="478"/>
      <c r="K925" s="478"/>
      <c r="L925" s="478"/>
      <c r="M925" s="478"/>
      <c r="N925" s="478"/>
      <c r="O925" s="478"/>
      <c r="P925" s="478"/>
      <c r="Q925" s="478"/>
    </row>
    <row r="926" ht="25.15" customHeight="true" x14ac:dyDescent="0.2">
      <c r="C926" s="478"/>
      <c r="D926" s="478"/>
      <c r="E926" s="478"/>
      <c r="F926" s="478"/>
      <c r="G926" s="478"/>
      <c r="H926" s="478"/>
      <c r="I926" s="478"/>
      <c r="J926" s="478"/>
      <c r="K926" s="478"/>
      <c r="L926" s="478"/>
      <c r="M926" s="478"/>
      <c r="N926" s="478"/>
      <c r="O926" s="478"/>
      <c r="P926" s="478"/>
      <c r="Q926" s="478"/>
    </row>
    <row r="927" ht="25.15" customHeight="true" x14ac:dyDescent="0.2">
      <c r="C927" s="478"/>
      <c r="D927" s="478"/>
      <c r="E927" s="478"/>
      <c r="F927" s="478"/>
      <c r="G927" s="478"/>
      <c r="H927" s="478"/>
      <c r="I927" s="478"/>
      <c r="J927" s="478"/>
      <c r="K927" s="478"/>
      <c r="L927" s="478"/>
      <c r="M927" s="478"/>
      <c r="N927" s="478"/>
      <c r="O927" s="478"/>
      <c r="P927" s="478"/>
      <c r="Q927" s="478"/>
    </row>
    <row r="928" ht="25.15" customHeight="true" x14ac:dyDescent="0.2">
      <c r="C928" s="478"/>
      <c r="D928" s="478"/>
      <c r="E928" s="478"/>
      <c r="F928" s="478"/>
      <c r="G928" s="478"/>
      <c r="H928" s="478"/>
      <c r="I928" s="478"/>
      <c r="J928" s="478"/>
      <c r="K928" s="478"/>
      <c r="L928" s="478"/>
      <c r="M928" s="478"/>
      <c r="N928" s="478"/>
      <c r="O928" s="478"/>
      <c r="P928" s="478"/>
      <c r="Q928" s="478"/>
    </row>
    <row r="929" ht="25.15" customHeight="true" x14ac:dyDescent="0.2">
      <c r="C929" s="478"/>
      <c r="D929" s="478"/>
      <c r="E929" s="478"/>
      <c r="F929" s="478"/>
      <c r="G929" s="478"/>
      <c r="H929" s="478"/>
      <c r="I929" s="478"/>
      <c r="J929" s="478"/>
      <c r="K929" s="478"/>
      <c r="L929" s="478"/>
      <c r="M929" s="478"/>
      <c r="N929" s="478"/>
      <c r="O929" s="478"/>
      <c r="P929" s="478"/>
      <c r="Q929" s="478"/>
    </row>
    <row r="930" ht="25.15" customHeight="true" x14ac:dyDescent="0.2">
      <c r="C930" s="478"/>
      <c r="D930" s="478"/>
      <c r="E930" s="478"/>
      <c r="F930" s="478"/>
      <c r="G930" s="478"/>
      <c r="H930" s="478"/>
      <c r="I930" s="478"/>
      <c r="J930" s="478"/>
      <c r="K930" s="478"/>
      <c r="L930" s="478"/>
      <c r="M930" s="478"/>
      <c r="N930" s="478"/>
      <c r="O930" s="478"/>
      <c r="P930" s="478"/>
      <c r="Q930" s="478"/>
    </row>
    <row r="931" ht="25.15" customHeight="true" x14ac:dyDescent="0.2">
      <c r="C931" s="478"/>
      <c r="D931" s="478"/>
      <c r="E931" s="478"/>
      <c r="F931" s="478"/>
      <c r="G931" s="478"/>
      <c r="H931" s="478"/>
      <c r="I931" s="478"/>
      <c r="J931" s="478"/>
      <c r="K931" s="478"/>
      <c r="L931" s="478"/>
      <c r="M931" s="478"/>
      <c r="N931" s="478"/>
      <c r="O931" s="478"/>
      <c r="P931" s="478"/>
      <c r="Q931" s="478"/>
    </row>
    <row r="932" ht="25.15" customHeight="true" x14ac:dyDescent="0.2">
      <c r="C932" s="478"/>
      <c r="D932" s="478"/>
      <c r="E932" s="478"/>
      <c r="F932" s="478"/>
      <c r="G932" s="478"/>
      <c r="H932" s="478"/>
      <c r="I932" s="478"/>
      <c r="J932" s="478"/>
      <c r="K932" s="478"/>
      <c r="L932" s="478"/>
      <c r="M932" s="478"/>
      <c r="N932" s="478"/>
      <c r="O932" s="478"/>
      <c r="P932" s="478"/>
      <c r="Q932" s="478"/>
    </row>
    <row r="933" ht="25.15" customHeight="true" x14ac:dyDescent="0.2">
      <c r="C933" s="478"/>
      <c r="D933" s="478"/>
      <c r="E933" s="478"/>
      <c r="F933" s="478"/>
      <c r="G933" s="478"/>
      <c r="H933" s="478"/>
      <c r="I933" s="478"/>
      <c r="J933" s="478"/>
      <c r="K933" s="478"/>
      <c r="L933" s="478"/>
      <c r="M933" s="478"/>
      <c r="N933" s="478"/>
      <c r="O933" s="478"/>
      <c r="P933" s="478"/>
      <c r="Q933" s="478"/>
    </row>
    <row r="934" ht="25.15" customHeight="true" x14ac:dyDescent="0.2">
      <c r="C934" s="478"/>
      <c r="D934" s="478"/>
      <c r="E934" s="478"/>
      <c r="F934" s="478"/>
      <c r="G934" s="478"/>
      <c r="H934" s="478"/>
      <c r="I934" s="478"/>
      <c r="J934" s="478"/>
      <c r="K934" s="478"/>
      <c r="L934" s="478"/>
      <c r="M934" s="478"/>
      <c r="N934" s="478"/>
      <c r="O934" s="478"/>
      <c r="P934" s="478"/>
      <c r="Q934" s="478"/>
    </row>
    <row r="935" ht="25.15" customHeight="true" x14ac:dyDescent="0.2">
      <c r="C935" s="478"/>
      <c r="D935" s="478"/>
      <c r="E935" s="478"/>
      <c r="F935" s="478"/>
      <c r="G935" s="478"/>
      <c r="H935" s="478"/>
      <c r="I935" s="478"/>
      <c r="J935" s="478"/>
      <c r="K935" s="478"/>
      <c r="L935" s="478"/>
      <c r="M935" s="478"/>
      <c r="N935" s="478"/>
      <c r="O935" s="478"/>
      <c r="P935" s="478"/>
      <c r="Q935" s="478"/>
    </row>
    <row r="936" ht="25.15" customHeight="true" x14ac:dyDescent="0.2">
      <c r="C936" s="478"/>
      <c r="D936" s="478"/>
      <c r="E936" s="478"/>
      <c r="F936" s="478"/>
      <c r="G936" s="478"/>
      <c r="H936" s="478"/>
      <c r="I936" s="478"/>
      <c r="J936" s="478"/>
      <c r="K936" s="478"/>
      <c r="L936" s="478"/>
      <c r="M936" s="478"/>
      <c r="N936" s="478"/>
      <c r="O936" s="478"/>
      <c r="P936" s="478"/>
      <c r="Q936" s="478"/>
    </row>
    <row r="937" ht="25.15" customHeight="true" x14ac:dyDescent="0.2">
      <c r="C937" s="478"/>
      <c r="D937" s="478"/>
      <c r="E937" s="478"/>
      <c r="F937" s="478"/>
      <c r="G937" s="478"/>
      <c r="H937" s="478"/>
      <c r="I937" s="478"/>
      <c r="J937" s="478"/>
      <c r="K937" s="478"/>
      <c r="L937" s="478"/>
      <c r="M937" s="478"/>
      <c r="N937" s="478"/>
      <c r="O937" s="478"/>
      <c r="P937" s="478"/>
      <c r="Q937" s="478"/>
    </row>
    <row r="938" ht="25.15" customHeight="true" x14ac:dyDescent="0.2">
      <c r="C938" s="478"/>
      <c r="D938" s="478"/>
      <c r="E938" s="478"/>
      <c r="F938" s="478"/>
      <c r="G938" s="478"/>
      <c r="H938" s="478"/>
      <c r="I938" s="478"/>
      <c r="J938" s="478"/>
      <c r="K938" s="478"/>
      <c r="L938" s="478"/>
      <c r="M938" s="478"/>
      <c r="N938" s="478"/>
      <c r="O938" s="478"/>
      <c r="P938" s="478"/>
      <c r="Q938" s="478"/>
    </row>
    <row r="939" ht="25.15" customHeight="true" x14ac:dyDescent="0.2">
      <c r="C939" s="478"/>
      <c r="D939" s="478"/>
      <c r="E939" s="478"/>
      <c r="F939" s="478"/>
      <c r="G939" s="478"/>
      <c r="H939" s="478"/>
      <c r="I939" s="478"/>
      <c r="J939" s="478"/>
      <c r="K939" s="478"/>
      <c r="L939" s="478"/>
      <c r="M939" s="478"/>
      <c r="N939" s="478"/>
      <c r="O939" s="478"/>
      <c r="P939" s="478"/>
      <c r="Q939" s="478"/>
    </row>
    <row r="940" ht="25.15" customHeight="true" x14ac:dyDescent="0.2">
      <c r="C940" s="478"/>
      <c r="D940" s="478"/>
      <c r="E940" s="478"/>
      <c r="F940" s="478"/>
      <c r="G940" s="478"/>
      <c r="H940" s="478"/>
      <c r="I940" s="478"/>
      <c r="J940" s="478"/>
      <c r="K940" s="478"/>
      <c r="L940" s="478"/>
      <c r="M940" s="478"/>
      <c r="N940" s="478"/>
      <c r="O940" s="478"/>
      <c r="P940" s="478"/>
      <c r="Q940" s="478"/>
    </row>
    <row r="941" ht="25.15" customHeight="true" x14ac:dyDescent="0.2">
      <c r="C941" s="478"/>
      <c r="D941" s="478"/>
      <c r="E941" s="478"/>
      <c r="F941" s="478"/>
      <c r="G941" s="478"/>
      <c r="H941" s="478"/>
      <c r="I941" s="478"/>
      <c r="J941" s="478"/>
      <c r="K941" s="478"/>
      <c r="L941" s="478"/>
      <c r="M941" s="478"/>
      <c r="N941" s="478"/>
      <c r="O941" s="478"/>
      <c r="P941" s="478"/>
      <c r="Q941" s="478"/>
    </row>
    <row r="942" ht="25.15" customHeight="true" x14ac:dyDescent="0.2">
      <c r="C942" s="478"/>
      <c r="D942" s="478"/>
      <c r="E942" s="478"/>
      <c r="F942" s="478"/>
      <c r="G942" s="478"/>
      <c r="H942" s="478"/>
      <c r="I942" s="478"/>
      <c r="J942" s="478"/>
      <c r="K942" s="478"/>
      <c r="L942" s="478"/>
      <c r="M942" s="478"/>
      <c r="N942" s="478"/>
      <c r="O942" s="478"/>
      <c r="P942" s="478"/>
      <c r="Q942" s="478"/>
    </row>
    <row r="943" ht="25.15" customHeight="true" x14ac:dyDescent="0.2">
      <c r="C943" s="478"/>
      <c r="D943" s="478"/>
      <c r="E943" s="478"/>
      <c r="F943" s="478"/>
      <c r="G943" s="478"/>
      <c r="H943" s="478"/>
      <c r="I943" s="478"/>
      <c r="J943" s="478"/>
      <c r="K943" s="478"/>
      <c r="L943" s="478"/>
      <c r="M943" s="478"/>
      <c r="N943" s="478"/>
      <c r="O943" s="478"/>
      <c r="P943" s="478"/>
      <c r="Q943" s="478"/>
    </row>
    <row r="944" ht="25.15" customHeight="true" x14ac:dyDescent="0.2">
      <c r="C944" s="478"/>
      <c r="D944" s="478"/>
      <c r="E944" s="478"/>
      <c r="F944" s="478"/>
      <c r="G944" s="478"/>
      <c r="H944" s="478"/>
      <c r="I944" s="478"/>
      <c r="J944" s="478"/>
      <c r="K944" s="478"/>
      <c r="L944" s="478"/>
      <c r="M944" s="478"/>
      <c r="N944" s="478"/>
      <c r="O944" s="478"/>
      <c r="P944" s="478"/>
      <c r="Q944" s="478"/>
    </row>
    <row r="945" ht="25.15" customHeight="true" x14ac:dyDescent="0.2">
      <c r="C945" s="478"/>
      <c r="D945" s="478"/>
      <c r="E945" s="478"/>
      <c r="F945" s="478"/>
      <c r="G945" s="478"/>
      <c r="H945" s="478"/>
      <c r="I945" s="478"/>
      <c r="J945" s="478"/>
      <c r="K945" s="478"/>
      <c r="L945" s="478"/>
      <c r="M945" s="478"/>
      <c r="N945" s="478"/>
      <c r="O945" s="478"/>
      <c r="P945" s="478"/>
      <c r="Q945" s="478"/>
    </row>
    <row r="946" ht="25.15" customHeight="true" x14ac:dyDescent="0.2">
      <c r="C946" s="478"/>
      <c r="D946" s="478"/>
      <c r="E946" s="478"/>
      <c r="F946" s="478"/>
      <c r="G946" s="478"/>
      <c r="H946" s="478"/>
      <c r="I946" s="478"/>
      <c r="J946" s="478"/>
      <c r="K946" s="478"/>
      <c r="L946" s="478"/>
      <c r="M946" s="478"/>
      <c r="N946" s="478"/>
      <c r="O946" s="478"/>
      <c r="P946" s="478"/>
      <c r="Q946" s="478"/>
    </row>
    <row r="947" ht="25.15" customHeight="true" x14ac:dyDescent="0.2">
      <c r="C947" s="478"/>
      <c r="D947" s="478"/>
      <c r="E947" s="478"/>
      <c r="F947" s="478"/>
      <c r="G947" s="478"/>
      <c r="H947" s="478"/>
      <c r="I947" s="478"/>
      <c r="J947" s="478"/>
      <c r="K947" s="478"/>
      <c r="L947" s="478"/>
      <c r="M947" s="478"/>
      <c r="N947" s="478"/>
      <c r="O947" s="478"/>
      <c r="P947" s="478"/>
      <c r="Q947" s="478"/>
    </row>
    <row r="948" ht="25.15" customHeight="true" x14ac:dyDescent="0.2">
      <c r="C948" s="478"/>
      <c r="D948" s="478"/>
      <c r="E948" s="478"/>
      <c r="F948" s="478"/>
      <c r="G948" s="478"/>
      <c r="H948" s="478"/>
      <c r="I948" s="478"/>
      <c r="J948" s="478"/>
      <c r="K948" s="478"/>
      <c r="L948" s="478"/>
      <c r="M948" s="478"/>
      <c r="N948" s="478"/>
      <c r="O948" s="478"/>
      <c r="P948" s="478"/>
      <c r="Q948" s="478"/>
    </row>
    <row r="949" ht="25.15" customHeight="true" x14ac:dyDescent="0.2">
      <c r="C949" s="478"/>
      <c r="D949" s="478"/>
      <c r="E949" s="478"/>
      <c r="F949" s="478"/>
      <c r="G949" s="478"/>
      <c r="H949" s="478"/>
      <c r="I949" s="478"/>
      <c r="J949" s="478"/>
      <c r="K949" s="478"/>
      <c r="L949" s="478"/>
      <c r="M949" s="478"/>
      <c r="N949" s="478"/>
      <c r="O949" s="478"/>
      <c r="P949" s="478"/>
      <c r="Q949" s="478"/>
    </row>
    <row r="950" ht="25.15" customHeight="true" x14ac:dyDescent="0.2">
      <c r="C950" s="478"/>
      <c r="D950" s="478"/>
      <c r="E950" s="478"/>
      <c r="F950" s="478"/>
      <c r="G950" s="478"/>
      <c r="H950" s="478"/>
      <c r="I950" s="478"/>
      <c r="J950" s="478"/>
      <c r="K950" s="478"/>
      <c r="L950" s="478"/>
      <c r="M950" s="478"/>
      <c r="N950" s="478"/>
      <c r="O950" s="478"/>
      <c r="P950" s="478"/>
      <c r="Q950" s="478"/>
    </row>
    <row r="951" ht="25.15" customHeight="true" x14ac:dyDescent="0.2">
      <c r="C951" s="478"/>
      <c r="D951" s="478"/>
      <c r="E951" s="478"/>
      <c r="F951" s="478"/>
      <c r="G951" s="478"/>
      <c r="H951" s="478"/>
      <c r="I951" s="478"/>
      <c r="J951" s="478"/>
      <c r="K951" s="478"/>
      <c r="L951" s="478"/>
      <c r="M951" s="478"/>
      <c r="N951" s="478"/>
      <c r="O951" s="478"/>
      <c r="P951" s="478"/>
      <c r="Q951" s="478"/>
    </row>
    <row r="952" ht="25.15" customHeight="true" x14ac:dyDescent="0.2">
      <c r="C952" s="478"/>
      <c r="D952" s="478"/>
      <c r="E952" s="478"/>
      <c r="F952" s="478"/>
      <c r="G952" s="478"/>
      <c r="H952" s="478"/>
      <c r="I952" s="478"/>
      <c r="J952" s="478"/>
      <c r="K952" s="478"/>
      <c r="L952" s="478"/>
      <c r="M952" s="478"/>
      <c r="N952" s="478"/>
      <c r="O952" s="478"/>
      <c r="P952" s="478"/>
      <c r="Q952" s="478"/>
    </row>
    <row r="953" ht="25.15" customHeight="true" x14ac:dyDescent="0.2">
      <c r="C953" s="478"/>
      <c r="D953" s="478"/>
      <c r="E953" s="478"/>
      <c r="F953" s="478"/>
      <c r="G953" s="478"/>
      <c r="H953" s="478"/>
      <c r="I953" s="478"/>
      <c r="J953" s="478"/>
      <c r="K953" s="478"/>
      <c r="L953" s="478"/>
      <c r="M953" s="478"/>
      <c r="N953" s="478"/>
      <c r="O953" s="478"/>
      <c r="P953" s="478"/>
      <c r="Q953" s="478"/>
    </row>
    <row r="954" ht="25.15" customHeight="true" x14ac:dyDescent="0.2">
      <c r="C954" s="478"/>
      <c r="D954" s="478"/>
      <c r="E954" s="478"/>
      <c r="F954" s="478"/>
      <c r="G954" s="478"/>
      <c r="H954" s="478"/>
      <c r="I954" s="478"/>
      <c r="J954" s="478"/>
      <c r="K954" s="478"/>
      <c r="L954" s="478"/>
      <c r="M954" s="478"/>
      <c r="N954" s="478"/>
      <c r="O954" s="478"/>
      <c r="P954" s="478"/>
      <c r="Q954" s="478"/>
    </row>
    <row r="955" ht="25.15" customHeight="true" x14ac:dyDescent="0.2">
      <c r="C955" s="478"/>
      <c r="D955" s="478"/>
      <c r="E955" s="478"/>
      <c r="F955" s="478"/>
      <c r="G955" s="478"/>
      <c r="H955" s="478"/>
      <c r="I955" s="478"/>
      <c r="J955" s="478"/>
      <c r="K955" s="478"/>
      <c r="L955" s="478"/>
      <c r="M955" s="478"/>
      <c r="N955" s="478"/>
      <c r="O955" s="478"/>
      <c r="P955" s="478"/>
      <c r="Q955" s="478"/>
    </row>
    <row r="956" ht="25.15" customHeight="true" x14ac:dyDescent="0.2">
      <c r="C956" s="478"/>
      <c r="D956" s="478"/>
      <c r="E956" s="478"/>
      <c r="F956" s="478"/>
      <c r="G956" s="478"/>
      <c r="H956" s="478"/>
      <c r="I956" s="478"/>
      <c r="J956" s="478"/>
      <c r="K956" s="478"/>
      <c r="L956" s="478"/>
      <c r="M956" s="478"/>
      <c r="N956" s="478"/>
      <c r="O956" s="478"/>
      <c r="P956" s="478"/>
      <c r="Q956" s="478"/>
    </row>
    <row r="957" ht="25.15" customHeight="true" x14ac:dyDescent="0.2">
      <c r="C957" s="478"/>
      <c r="D957" s="478"/>
      <c r="E957" s="478"/>
      <c r="F957" s="478"/>
      <c r="G957" s="478"/>
      <c r="H957" s="478"/>
      <c r="I957" s="478"/>
      <c r="J957" s="478"/>
      <c r="K957" s="478"/>
      <c r="L957" s="478"/>
      <c r="M957" s="478"/>
      <c r="N957" s="478"/>
      <c r="O957" s="478"/>
      <c r="P957" s="478"/>
      <c r="Q957" s="478"/>
    </row>
    <row r="958" ht="25.15" customHeight="true" x14ac:dyDescent="0.2">
      <c r="C958" s="478"/>
      <c r="D958" s="478"/>
      <c r="E958" s="478"/>
      <c r="F958" s="478"/>
      <c r="G958" s="478"/>
      <c r="H958" s="478"/>
      <c r="I958" s="478"/>
      <c r="J958" s="478"/>
      <c r="K958" s="478"/>
      <c r="L958" s="478"/>
      <c r="M958" s="478"/>
      <c r="N958" s="478"/>
      <c r="O958" s="478"/>
      <c r="P958" s="478"/>
      <c r="Q958" s="478"/>
    </row>
    <row r="959" ht="25.15" customHeight="true" x14ac:dyDescent="0.2">
      <c r="C959" s="478"/>
      <c r="D959" s="478"/>
      <c r="E959" s="478"/>
      <c r="F959" s="478"/>
      <c r="G959" s="478"/>
      <c r="H959" s="478"/>
      <c r="I959" s="478"/>
      <c r="J959" s="478"/>
      <c r="K959" s="478"/>
      <c r="L959" s="478"/>
      <c r="M959" s="478"/>
      <c r="N959" s="478"/>
      <c r="O959" s="478"/>
      <c r="P959" s="478"/>
      <c r="Q959" s="478"/>
    </row>
    <row r="960" ht="25.15" customHeight="true" x14ac:dyDescent="0.2">
      <c r="C960" s="478"/>
      <c r="D960" s="478"/>
      <c r="E960" s="478"/>
      <c r="F960" s="478"/>
      <c r="G960" s="478"/>
      <c r="H960" s="478"/>
      <c r="I960" s="478"/>
      <c r="J960" s="478"/>
      <c r="K960" s="478"/>
      <c r="L960" s="478"/>
      <c r="M960" s="478"/>
      <c r="N960" s="478"/>
      <c r="O960" s="478"/>
      <c r="P960" s="478"/>
      <c r="Q960" s="478"/>
    </row>
    <row r="961" ht="25.15" customHeight="true" x14ac:dyDescent="0.2">
      <c r="C961" s="478"/>
      <c r="D961" s="478"/>
      <c r="E961" s="478"/>
      <c r="F961" s="478"/>
      <c r="G961" s="478"/>
      <c r="H961" s="478"/>
      <c r="I961" s="478"/>
      <c r="J961" s="478"/>
      <c r="K961" s="478"/>
      <c r="L961" s="478"/>
      <c r="M961" s="478"/>
      <c r="N961" s="478"/>
      <c r="O961" s="478"/>
      <c r="P961" s="478"/>
      <c r="Q961" s="478"/>
    </row>
    <row r="962" ht="25.15" customHeight="true" x14ac:dyDescent="0.2">
      <c r="C962" s="478"/>
      <c r="D962" s="478"/>
      <c r="E962" s="478"/>
      <c r="F962" s="478"/>
      <c r="G962" s="478"/>
      <c r="H962" s="478"/>
      <c r="I962" s="478"/>
      <c r="J962" s="478"/>
      <c r="K962" s="478"/>
      <c r="L962" s="478"/>
      <c r="M962" s="478"/>
      <c r="N962" s="478"/>
      <c r="O962" s="478"/>
      <c r="P962" s="478"/>
      <c r="Q962" s="478"/>
    </row>
    <row r="963" ht="25.15" customHeight="true" x14ac:dyDescent="0.2">
      <c r="C963" s="478"/>
      <c r="D963" s="478"/>
      <c r="E963" s="478"/>
      <c r="F963" s="478"/>
      <c r="G963" s="478"/>
      <c r="H963" s="478"/>
      <c r="I963" s="478"/>
      <c r="J963" s="478"/>
      <c r="K963" s="478"/>
      <c r="L963" s="478"/>
      <c r="M963" s="478"/>
      <c r="N963" s="478"/>
      <c r="O963" s="478"/>
      <c r="P963" s="478"/>
      <c r="Q963" s="478"/>
    </row>
    <row r="964" ht="25.15" customHeight="true" x14ac:dyDescent="0.2">
      <c r="C964" s="478"/>
      <c r="D964" s="478"/>
      <c r="E964" s="478"/>
      <c r="F964" s="478"/>
      <c r="G964" s="478"/>
      <c r="H964" s="478"/>
      <c r="I964" s="478"/>
      <c r="J964" s="478"/>
      <c r="K964" s="478"/>
      <c r="L964" s="478"/>
      <c r="M964" s="478"/>
      <c r="N964" s="478"/>
      <c r="O964" s="478"/>
      <c r="P964" s="478"/>
      <c r="Q964" s="478"/>
    </row>
    <row r="965" ht="25.15" customHeight="true" x14ac:dyDescent="0.2">
      <c r="C965" s="478"/>
      <c r="D965" s="478"/>
      <c r="E965" s="478"/>
      <c r="F965" s="478"/>
      <c r="G965" s="478"/>
      <c r="H965" s="478"/>
      <c r="I965" s="478"/>
      <c r="J965" s="478"/>
      <c r="K965" s="478"/>
      <c r="L965" s="478"/>
      <c r="M965" s="478"/>
      <c r="N965" s="478"/>
      <c r="O965" s="478"/>
      <c r="P965" s="478"/>
      <c r="Q965" s="478"/>
    </row>
    <row r="966" ht="25.15" customHeight="true" x14ac:dyDescent="0.2">
      <c r="C966" s="478"/>
      <c r="D966" s="478"/>
      <c r="E966" s="478"/>
      <c r="F966" s="478"/>
      <c r="G966" s="478"/>
      <c r="H966" s="478"/>
      <c r="I966" s="478"/>
      <c r="J966" s="478"/>
      <c r="K966" s="478"/>
      <c r="L966" s="478"/>
      <c r="M966" s="478"/>
      <c r="N966" s="478"/>
      <c r="O966" s="478"/>
      <c r="P966" s="478"/>
      <c r="Q966" s="478"/>
    </row>
    <row r="967" ht="25.15" customHeight="true" x14ac:dyDescent="0.2">
      <c r="C967" s="478"/>
      <c r="D967" s="478"/>
      <c r="E967" s="478"/>
      <c r="F967" s="478"/>
      <c r="G967" s="478"/>
      <c r="H967" s="478"/>
      <c r="I967" s="478"/>
      <c r="J967" s="478"/>
      <c r="K967" s="478"/>
      <c r="L967" s="478"/>
      <c r="M967" s="478"/>
      <c r="N967" s="478"/>
      <c r="O967" s="478"/>
      <c r="P967" s="478"/>
      <c r="Q967" s="478"/>
    </row>
    <row r="968" ht="25.15" customHeight="true" x14ac:dyDescent="0.2">
      <c r="C968" s="478"/>
      <c r="D968" s="478"/>
      <c r="E968" s="478"/>
      <c r="F968" s="478"/>
      <c r="G968" s="478"/>
      <c r="H968" s="478"/>
      <c r="I968" s="478"/>
      <c r="J968" s="478"/>
      <c r="K968" s="478"/>
      <c r="L968" s="478"/>
      <c r="M968" s="478"/>
      <c r="N968" s="478"/>
      <c r="O968" s="478"/>
      <c r="P968" s="478"/>
      <c r="Q968" s="478"/>
    </row>
    <row r="969" ht="25.15" customHeight="true" x14ac:dyDescent="0.2">
      <c r="C969" s="478"/>
      <c r="D969" s="478"/>
      <c r="E969" s="478"/>
      <c r="F969" s="478"/>
      <c r="G969" s="478"/>
      <c r="H969" s="478"/>
      <c r="I969" s="478"/>
      <c r="J969" s="478"/>
      <c r="K969" s="478"/>
      <c r="L969" s="478"/>
      <c r="M969" s="478"/>
      <c r="N969" s="478"/>
      <c r="O969" s="478"/>
      <c r="P969" s="478"/>
      <c r="Q969" s="478"/>
    </row>
    <row r="970" ht="25.15" customHeight="true" x14ac:dyDescent="0.2">
      <c r="C970" s="478"/>
      <c r="D970" s="478"/>
      <c r="E970" s="478"/>
      <c r="F970" s="478"/>
      <c r="G970" s="478"/>
      <c r="H970" s="478"/>
      <c r="I970" s="478"/>
      <c r="J970" s="478"/>
      <c r="K970" s="478"/>
      <c r="L970" s="478"/>
      <c r="M970" s="478"/>
      <c r="N970" s="478"/>
      <c r="O970" s="478"/>
      <c r="P970" s="478"/>
      <c r="Q970" s="478"/>
    </row>
    <row r="971" ht="25.15" customHeight="true" x14ac:dyDescent="0.2">
      <c r="C971" s="478"/>
      <c r="D971" s="478"/>
      <c r="E971" s="478"/>
      <c r="F971" s="478"/>
      <c r="G971" s="478"/>
      <c r="H971" s="478"/>
      <c r="I971" s="478"/>
      <c r="J971" s="478"/>
      <c r="K971" s="478"/>
      <c r="L971" s="478"/>
      <c r="M971" s="478"/>
      <c r="N971" s="478"/>
      <c r="O971" s="478"/>
      <c r="P971" s="478"/>
      <c r="Q971" s="478"/>
    </row>
    <row r="972" ht="25.15" customHeight="true" x14ac:dyDescent="0.2">
      <c r="C972" s="478"/>
      <c r="D972" s="478"/>
      <c r="E972" s="478"/>
      <c r="F972" s="478"/>
      <c r="G972" s="478"/>
      <c r="H972" s="478"/>
      <c r="I972" s="478"/>
      <c r="J972" s="478"/>
      <c r="K972" s="478"/>
      <c r="L972" s="478"/>
      <c r="M972" s="478"/>
      <c r="N972" s="478"/>
      <c r="O972" s="478"/>
      <c r="P972" s="478"/>
      <c r="Q972" s="478"/>
    </row>
    <row r="973" ht="25.15" customHeight="true" x14ac:dyDescent="0.2">
      <c r="C973" s="478"/>
      <c r="D973" s="478"/>
      <c r="E973" s="478"/>
      <c r="F973" s="478"/>
      <c r="G973" s="478"/>
      <c r="H973" s="478"/>
      <c r="I973" s="478"/>
      <c r="J973" s="478"/>
      <c r="K973" s="478"/>
      <c r="L973" s="478"/>
      <c r="M973" s="478"/>
      <c r="N973" s="478"/>
      <c r="O973" s="478"/>
      <c r="P973" s="478"/>
      <c r="Q973" s="478"/>
    </row>
    <row r="974" ht="25.15" customHeight="true" x14ac:dyDescent="0.2">
      <c r="C974" s="478"/>
      <c r="D974" s="478"/>
      <c r="E974" s="478"/>
      <c r="F974" s="478"/>
      <c r="G974" s="478"/>
      <c r="H974" s="478"/>
      <c r="I974" s="478"/>
      <c r="J974" s="478"/>
      <c r="K974" s="478"/>
      <c r="L974" s="478"/>
      <c r="M974" s="478"/>
      <c r="N974" s="478"/>
      <c r="O974" s="478"/>
      <c r="P974" s="478"/>
      <c r="Q974" s="478"/>
    </row>
    <row r="975" ht="25.15" customHeight="true" x14ac:dyDescent="0.2">
      <c r="C975" s="478"/>
      <c r="D975" s="478"/>
      <c r="E975" s="478"/>
      <c r="F975" s="478"/>
      <c r="G975" s="478"/>
      <c r="H975" s="478"/>
      <c r="I975" s="478"/>
      <c r="J975" s="478"/>
      <c r="K975" s="478"/>
      <c r="L975" s="478"/>
      <c r="M975" s="478"/>
      <c r="N975" s="478"/>
      <c r="O975" s="478"/>
      <c r="P975" s="478"/>
      <c r="Q975" s="478"/>
    </row>
    <row r="976" ht="25.15" customHeight="true" x14ac:dyDescent="0.2">
      <c r="C976" s="478"/>
      <c r="D976" s="478"/>
      <c r="E976" s="478"/>
      <c r="F976" s="478"/>
      <c r="G976" s="478"/>
      <c r="H976" s="478"/>
      <c r="I976" s="478"/>
      <c r="J976" s="478"/>
      <c r="K976" s="478"/>
      <c r="L976" s="478"/>
      <c r="M976" s="478"/>
      <c r="N976" s="478"/>
      <c r="O976" s="478"/>
      <c r="P976" s="478"/>
      <c r="Q976" s="478"/>
    </row>
    <row r="977" ht="25.15" customHeight="true" x14ac:dyDescent="0.2">
      <c r="C977" s="478"/>
      <c r="D977" s="478"/>
      <c r="E977" s="478"/>
      <c r="F977" s="478"/>
      <c r="G977" s="478"/>
      <c r="H977" s="478"/>
      <c r="I977" s="478"/>
      <c r="J977" s="478"/>
      <c r="K977" s="478"/>
      <c r="L977" s="478"/>
      <c r="M977" s="478"/>
      <c r="N977" s="478"/>
      <c r="O977" s="478"/>
      <c r="P977" s="478"/>
      <c r="Q977" s="478"/>
    </row>
    <row r="978" ht="25.15" customHeight="true" x14ac:dyDescent="0.2">
      <c r="C978" s="478"/>
      <c r="D978" s="478"/>
      <c r="E978" s="478"/>
      <c r="F978" s="478"/>
      <c r="G978" s="478"/>
      <c r="H978" s="478"/>
      <c r="I978" s="478"/>
      <c r="J978" s="478"/>
      <c r="K978" s="478"/>
      <c r="L978" s="478"/>
      <c r="M978" s="478"/>
      <c r="N978" s="478"/>
      <c r="O978" s="478"/>
      <c r="P978" s="478"/>
      <c r="Q978" s="478"/>
    </row>
    <row r="979" ht="25.15" customHeight="true" x14ac:dyDescent="0.2">
      <c r="C979" s="478"/>
      <c r="D979" s="478"/>
      <c r="E979" s="478"/>
      <c r="F979" s="478"/>
      <c r="G979" s="478"/>
      <c r="H979" s="478"/>
      <c r="I979" s="478"/>
      <c r="J979" s="478"/>
      <c r="K979" s="478"/>
      <c r="L979" s="478"/>
      <c r="M979" s="478"/>
      <c r="N979" s="478"/>
      <c r="O979" s="478"/>
      <c r="P979" s="478"/>
      <c r="Q979" s="478"/>
    </row>
    <row r="980" ht="25.15" customHeight="true" x14ac:dyDescent="0.2">
      <c r="C980" s="478"/>
      <c r="D980" s="478"/>
      <c r="E980" s="478"/>
      <c r="F980" s="478"/>
      <c r="G980" s="478"/>
      <c r="H980" s="478"/>
      <c r="I980" s="478"/>
      <c r="J980" s="478"/>
      <c r="K980" s="478"/>
      <c r="L980" s="478"/>
      <c r="M980" s="478"/>
      <c r="N980" s="478"/>
      <c r="O980" s="478"/>
      <c r="P980" s="478"/>
      <c r="Q980" s="478"/>
    </row>
    <row r="981" ht="25.15" customHeight="true" x14ac:dyDescent="0.2">
      <c r="C981" s="478"/>
      <c r="D981" s="478"/>
      <c r="E981" s="478"/>
      <c r="F981" s="478"/>
      <c r="G981" s="478"/>
      <c r="H981" s="478"/>
      <c r="I981" s="478"/>
      <c r="J981" s="478"/>
      <c r="K981" s="478"/>
      <c r="L981" s="478"/>
      <c r="M981" s="478"/>
      <c r="N981" s="478"/>
      <c r="O981" s="478"/>
      <c r="P981" s="478"/>
      <c r="Q981" s="478"/>
    </row>
    <row r="982" ht="25.15" customHeight="true" x14ac:dyDescent="0.2">
      <c r="C982" s="478"/>
      <c r="D982" s="478"/>
      <c r="E982" s="478"/>
      <c r="F982" s="478"/>
      <c r="G982" s="478"/>
      <c r="H982" s="478"/>
      <c r="I982" s="478"/>
      <c r="J982" s="478"/>
      <c r="K982" s="478"/>
      <c r="L982" s="478"/>
      <c r="M982" s="478"/>
      <c r="N982" s="478"/>
      <c r="O982" s="478"/>
      <c r="P982" s="478"/>
      <c r="Q982" s="478"/>
    </row>
    <row r="983" ht="25.15" customHeight="true" x14ac:dyDescent="0.2">
      <c r="C983" s="478"/>
      <c r="D983" s="478"/>
      <c r="E983" s="478"/>
      <c r="F983" s="478"/>
      <c r="G983" s="478"/>
      <c r="H983" s="478"/>
      <c r="I983" s="478"/>
      <c r="J983" s="478"/>
      <c r="K983" s="478"/>
      <c r="L983" s="478"/>
      <c r="M983" s="478"/>
      <c r="N983" s="478"/>
      <c r="O983" s="478"/>
      <c r="P983" s="478"/>
      <c r="Q983" s="478"/>
    </row>
    <row r="984" ht="25.15" customHeight="true" x14ac:dyDescent="0.2">
      <c r="C984" s="478"/>
      <c r="D984" s="478"/>
      <c r="E984" s="478"/>
      <c r="F984" s="478"/>
      <c r="G984" s="478"/>
      <c r="H984" s="478"/>
      <c r="I984" s="478"/>
      <c r="J984" s="478"/>
      <c r="K984" s="478"/>
      <c r="L984" s="478"/>
      <c r="M984" s="478"/>
      <c r="N984" s="478"/>
      <c r="O984" s="478"/>
      <c r="P984" s="478"/>
      <c r="Q984" s="478"/>
    </row>
    <row r="985" ht="25.15" customHeight="true" x14ac:dyDescent="0.2">
      <c r="C985" s="478"/>
      <c r="D985" s="478"/>
      <c r="E985" s="478"/>
      <c r="F985" s="478"/>
      <c r="G985" s="478"/>
      <c r="H985" s="478"/>
      <c r="I985" s="478"/>
      <c r="J985" s="478"/>
      <c r="K985" s="478"/>
      <c r="L985" s="478"/>
      <c r="M985" s="478"/>
      <c r="N985" s="478"/>
      <c r="O985" s="478"/>
      <c r="P985" s="478"/>
      <c r="Q985" s="478"/>
    </row>
    <row r="986" ht="25.15" customHeight="true" x14ac:dyDescent="0.2">
      <c r="C986" s="478"/>
      <c r="D986" s="478"/>
      <c r="E986" s="478"/>
      <c r="F986" s="478"/>
      <c r="G986" s="478"/>
      <c r="H986" s="478"/>
      <c r="I986" s="478"/>
      <c r="J986" s="478"/>
      <c r="K986" s="478"/>
      <c r="L986" s="478"/>
      <c r="M986" s="478"/>
      <c r="N986" s="478"/>
      <c r="O986" s="478"/>
      <c r="P986" s="478"/>
      <c r="Q986" s="478"/>
    </row>
    <row r="987" ht="25.15" customHeight="true" x14ac:dyDescent="0.2">
      <c r="C987" s="478"/>
      <c r="D987" s="478"/>
      <c r="E987" s="478"/>
      <c r="F987" s="478"/>
      <c r="G987" s="478"/>
      <c r="H987" s="478"/>
      <c r="I987" s="478"/>
      <c r="J987" s="478"/>
      <c r="K987" s="478"/>
      <c r="L987" s="478"/>
      <c r="M987" s="478"/>
      <c r="N987" s="478"/>
      <c r="O987" s="478"/>
      <c r="P987" s="478"/>
      <c r="Q987" s="478"/>
    </row>
    <row r="988" ht="25.15" customHeight="true" x14ac:dyDescent="0.2">
      <c r="C988" s="478"/>
      <c r="D988" s="478"/>
      <c r="E988" s="478"/>
      <c r="F988" s="478"/>
      <c r="G988" s="478"/>
      <c r="H988" s="478"/>
      <c r="I988" s="478"/>
      <c r="J988" s="478"/>
      <c r="K988" s="478"/>
      <c r="L988" s="478"/>
      <c r="M988" s="478"/>
      <c r="N988" s="478"/>
      <c r="O988" s="478"/>
      <c r="P988" s="478"/>
      <c r="Q988" s="478"/>
    </row>
    <row r="989" ht="25.15" customHeight="true" x14ac:dyDescent="0.2">
      <c r="C989" s="478"/>
      <c r="D989" s="478"/>
      <c r="E989" s="478"/>
      <c r="F989" s="478"/>
      <c r="G989" s="478"/>
      <c r="H989" s="478"/>
      <c r="I989" s="478"/>
      <c r="J989" s="478"/>
      <c r="K989" s="478"/>
      <c r="L989" s="478"/>
      <c r="M989" s="478"/>
      <c r="N989" s="478"/>
      <c r="O989" s="478"/>
      <c r="P989" s="478"/>
      <c r="Q989" s="478"/>
    </row>
    <row r="990" ht="25.15" customHeight="true" x14ac:dyDescent="0.2">
      <c r="C990" s="478"/>
      <c r="D990" s="478"/>
      <c r="E990" s="478"/>
      <c r="F990" s="478"/>
      <c r="G990" s="478"/>
      <c r="H990" s="478"/>
      <c r="I990" s="478"/>
      <c r="J990" s="478"/>
      <c r="K990" s="478"/>
      <c r="L990" s="478"/>
      <c r="M990" s="478"/>
      <c r="N990" s="478"/>
      <c r="O990" s="478"/>
      <c r="P990" s="478"/>
      <c r="Q990" s="478"/>
    </row>
    <row r="991" ht="25.15" customHeight="true" x14ac:dyDescent="0.2">
      <c r="C991" s="478"/>
      <c r="D991" s="478"/>
      <c r="E991" s="478"/>
      <c r="F991" s="478"/>
      <c r="G991" s="478"/>
      <c r="H991" s="478"/>
      <c r="I991" s="478"/>
      <c r="J991" s="478"/>
      <c r="K991" s="478"/>
      <c r="L991" s="478"/>
      <c r="M991" s="478"/>
      <c r="N991" s="478"/>
      <c r="O991" s="478"/>
      <c r="P991" s="478"/>
      <c r="Q991" s="478"/>
    </row>
    <row r="992" ht="25.15" customHeight="true" x14ac:dyDescent="0.2">
      <c r="C992" s="478"/>
      <c r="D992" s="478"/>
      <c r="E992" s="478"/>
      <c r="F992" s="478"/>
      <c r="G992" s="478"/>
      <c r="H992" s="478"/>
      <c r="I992" s="478"/>
      <c r="J992" s="478"/>
      <c r="K992" s="478"/>
      <c r="L992" s="478"/>
      <c r="M992" s="478"/>
      <c r="N992" s="478"/>
      <c r="O992" s="478"/>
      <c r="P992" s="478"/>
      <c r="Q992" s="478"/>
    </row>
    <row r="993" ht="25.15" customHeight="true" x14ac:dyDescent="0.2">
      <c r="C993" s="478"/>
      <c r="D993" s="478"/>
      <c r="E993" s="478"/>
      <c r="F993" s="478"/>
      <c r="G993" s="478"/>
      <c r="H993" s="478"/>
      <c r="I993" s="478"/>
      <c r="J993" s="478"/>
      <c r="K993" s="478"/>
      <c r="L993" s="478"/>
      <c r="M993" s="478"/>
      <c r="N993" s="478"/>
      <c r="O993" s="478"/>
      <c r="P993" s="478"/>
      <c r="Q993" s="478"/>
    </row>
    <row r="994" ht="25.15" customHeight="true" x14ac:dyDescent="0.2">
      <c r="C994" s="478"/>
      <c r="D994" s="478"/>
      <c r="E994" s="478"/>
      <c r="F994" s="478"/>
      <c r="G994" s="478"/>
      <c r="H994" s="478"/>
      <c r="I994" s="478"/>
      <c r="J994" s="478"/>
      <c r="K994" s="478"/>
      <c r="L994" s="478"/>
      <c r="M994" s="478"/>
      <c r="N994" s="478"/>
      <c r="O994" s="478"/>
      <c r="P994" s="478"/>
      <c r="Q994" s="478"/>
    </row>
    <row r="995" ht="25.15" customHeight="true" x14ac:dyDescent="0.2">
      <c r="C995" s="478"/>
      <c r="D995" s="478"/>
      <c r="E995" s="478"/>
      <c r="F995" s="478"/>
      <c r="G995" s="478"/>
      <c r="H995" s="478"/>
      <c r="I995" s="478"/>
      <c r="J995" s="478"/>
      <c r="K995" s="478"/>
      <c r="L995" s="478"/>
      <c r="M995" s="478"/>
      <c r="N995" s="478"/>
      <c r="O995" s="478"/>
      <c r="P995" s="478"/>
      <c r="Q995" s="478"/>
    </row>
    <row r="996" ht="25.15" customHeight="true" x14ac:dyDescent="0.2">
      <c r="C996" s="478"/>
      <c r="D996" s="478"/>
      <c r="E996" s="478"/>
      <c r="F996" s="478"/>
      <c r="G996" s="478"/>
      <c r="H996" s="478"/>
      <c r="I996" s="478"/>
      <c r="J996" s="478"/>
      <c r="K996" s="478"/>
      <c r="L996" s="478"/>
      <c r="M996" s="478"/>
      <c r="N996" s="478"/>
      <c r="O996" s="478"/>
      <c r="P996" s="478"/>
      <c r="Q996" s="478"/>
    </row>
    <row r="997" ht="25.15" customHeight="true" x14ac:dyDescent="0.2">
      <c r="C997" s="478"/>
      <c r="D997" s="478"/>
      <c r="E997" s="478"/>
      <c r="F997" s="478"/>
      <c r="G997" s="478"/>
      <c r="H997" s="478"/>
      <c r="I997" s="478"/>
      <c r="J997" s="478"/>
      <c r="K997" s="478"/>
      <c r="L997" s="478"/>
      <c r="M997" s="478"/>
      <c r="N997" s="478"/>
      <c r="O997" s="478"/>
      <c r="P997" s="478"/>
      <c r="Q997" s="478"/>
    </row>
    <row r="998" ht="25.15" customHeight="true" x14ac:dyDescent="0.2">
      <c r="C998" s="478"/>
      <c r="D998" s="478"/>
      <c r="E998" s="478"/>
      <c r="F998" s="478"/>
      <c r="G998" s="478"/>
      <c r="H998" s="478"/>
      <c r="I998" s="478"/>
      <c r="J998" s="478"/>
      <c r="K998" s="478"/>
      <c r="L998" s="478"/>
      <c r="M998" s="478"/>
      <c r="N998" s="478"/>
      <c r="O998" s="478"/>
      <c r="P998" s="478"/>
      <c r="Q998" s="478"/>
    </row>
    <row r="999" ht="25.15" customHeight="true" x14ac:dyDescent="0.2">
      <c r="C999" s="478"/>
      <c r="D999" s="478"/>
      <c r="E999" s="478"/>
      <c r="F999" s="478"/>
      <c r="G999" s="478"/>
      <c r="H999" s="478"/>
      <c r="I999" s="478"/>
      <c r="J999" s="478"/>
      <c r="K999" s="478"/>
      <c r="L999" s="478"/>
      <c r="M999" s="478"/>
      <c r="N999" s="478"/>
      <c r="O999" s="478"/>
      <c r="P999" s="478"/>
      <c r="Q999" s="478"/>
    </row>
    <row r="1000" ht="25.15" customHeight="true" x14ac:dyDescent="0.2">
      <c r="C1000" s="478"/>
      <c r="D1000" s="478"/>
      <c r="E1000" s="478"/>
      <c r="F1000" s="478"/>
      <c r="G1000" s="478"/>
      <c r="H1000" s="478"/>
      <c r="I1000" s="478"/>
      <c r="J1000" s="478"/>
      <c r="K1000" s="478"/>
      <c r="L1000" s="478"/>
      <c r="M1000" s="478"/>
      <c r="N1000" s="478"/>
      <c r="O1000" s="478"/>
      <c r="P1000" s="478"/>
      <c r="Q1000" s="478"/>
    </row>
    <row r="1001" ht="25.15" customHeight="true" x14ac:dyDescent="0.2">
      <c r="C1001" s="478"/>
      <c r="D1001" s="478"/>
      <c r="E1001" s="478"/>
      <c r="F1001" s="478"/>
      <c r="G1001" s="478"/>
      <c r="H1001" s="478"/>
      <c r="I1001" s="478"/>
      <c r="J1001" s="478"/>
      <c r="K1001" s="478"/>
      <c r="L1001" s="478"/>
      <c r="M1001" s="478"/>
      <c r="N1001" s="478"/>
      <c r="O1001" s="478"/>
      <c r="P1001" s="478"/>
      <c r="Q1001" s="478"/>
    </row>
    <row r="1002" ht="25.15" customHeight="true" x14ac:dyDescent="0.2">
      <c r="C1002" s="478"/>
      <c r="D1002" s="478"/>
      <c r="E1002" s="478"/>
      <c r="F1002" s="478"/>
      <c r="G1002" s="478"/>
      <c r="H1002" s="478"/>
      <c r="I1002" s="478"/>
      <c r="J1002" s="478"/>
      <c r="K1002" s="478"/>
      <c r="L1002" s="478"/>
      <c r="M1002" s="478"/>
      <c r="N1002" s="478"/>
      <c r="O1002" s="478"/>
      <c r="P1002" s="478"/>
      <c r="Q1002" s="478"/>
    </row>
    <row r="1003" ht="25.15" customHeight="true" x14ac:dyDescent="0.2">
      <c r="C1003" s="478"/>
      <c r="D1003" s="478"/>
      <c r="E1003" s="478"/>
      <c r="F1003" s="478"/>
      <c r="G1003" s="478"/>
      <c r="H1003" s="478"/>
      <c r="I1003" s="478"/>
      <c r="J1003" s="478"/>
      <c r="K1003" s="478"/>
      <c r="L1003" s="478"/>
      <c r="M1003" s="478"/>
      <c r="N1003" s="478"/>
      <c r="O1003" s="478"/>
      <c r="P1003" s="478"/>
      <c r="Q1003" s="478"/>
    </row>
    <row r="1004" ht="25.15" customHeight="true" x14ac:dyDescent="0.2">
      <c r="C1004" s="478"/>
      <c r="D1004" s="478"/>
      <c r="E1004" s="478"/>
      <c r="F1004" s="478"/>
      <c r="G1004" s="478"/>
      <c r="H1004" s="478"/>
      <c r="I1004" s="478"/>
      <c r="J1004" s="478"/>
      <c r="K1004" s="478"/>
      <c r="L1004" s="478"/>
      <c r="M1004" s="478"/>
      <c r="N1004" s="478"/>
      <c r="O1004" s="478"/>
      <c r="P1004" s="478"/>
      <c r="Q1004" s="478"/>
    </row>
    <row r="1005" ht="25.15" customHeight="true" x14ac:dyDescent="0.2">
      <c r="C1005" s="478"/>
      <c r="D1005" s="478"/>
      <c r="E1005" s="478"/>
      <c r="F1005" s="478"/>
      <c r="G1005" s="478"/>
      <c r="H1005" s="478"/>
      <c r="I1005" s="478"/>
      <c r="J1005" s="478"/>
      <c r="K1005" s="478"/>
      <c r="L1005" s="478"/>
      <c r="M1005" s="478"/>
      <c r="N1005" s="478"/>
      <c r="O1005" s="478"/>
      <c r="P1005" s="478"/>
      <c r="Q1005" s="478"/>
    </row>
    <row r="1006" ht="25.15" customHeight="true" x14ac:dyDescent="0.2">
      <c r="C1006" s="478"/>
      <c r="D1006" s="478"/>
      <c r="E1006" s="478"/>
      <c r="F1006" s="478"/>
      <c r="G1006" s="478"/>
      <c r="H1006" s="478"/>
      <c r="I1006" s="478"/>
      <c r="J1006" s="478"/>
      <c r="K1006" s="478"/>
      <c r="L1006" s="478"/>
      <c r="M1006" s="478"/>
      <c r="N1006" s="478"/>
      <c r="O1006" s="478"/>
      <c r="P1006" s="478"/>
      <c r="Q1006" s="478"/>
    </row>
    <row r="1007" ht="25.15" customHeight="true" x14ac:dyDescent="0.2">
      <c r="C1007" s="478"/>
      <c r="D1007" s="478"/>
      <c r="E1007" s="478"/>
      <c r="F1007" s="478"/>
      <c r="G1007" s="478"/>
      <c r="H1007" s="478"/>
      <c r="I1007" s="478"/>
      <c r="J1007" s="478"/>
      <c r="K1007" s="478"/>
      <c r="L1007" s="478"/>
      <c r="M1007" s="478"/>
      <c r="N1007" s="478"/>
      <c r="O1007" s="478"/>
      <c r="P1007" s="478"/>
      <c r="Q1007" s="478"/>
    </row>
    <row r="1008" ht="25.15" customHeight="true" x14ac:dyDescent="0.2">
      <c r="C1008" s="478"/>
      <c r="D1008" s="478"/>
      <c r="E1008" s="478"/>
      <c r="F1008" s="478"/>
      <c r="G1008" s="478"/>
      <c r="H1008" s="478"/>
      <c r="I1008" s="478"/>
      <c r="J1008" s="478"/>
      <c r="K1008" s="478"/>
      <c r="L1008" s="478"/>
      <c r="M1008" s="478"/>
      <c r="N1008" s="478"/>
      <c r="O1008" s="478"/>
      <c r="P1008" s="478"/>
      <c r="Q1008" s="478"/>
    </row>
    <row r="1009" ht="25.15" customHeight="true" x14ac:dyDescent="0.2">
      <c r="C1009" s="478"/>
      <c r="D1009" s="478"/>
      <c r="E1009" s="478"/>
      <c r="F1009" s="478"/>
      <c r="G1009" s="478"/>
      <c r="H1009" s="478"/>
      <c r="I1009" s="478"/>
      <c r="J1009" s="478"/>
      <c r="K1009" s="478"/>
      <c r="L1009" s="478"/>
      <c r="M1009" s="478"/>
      <c r="N1009" s="478"/>
      <c r="O1009" s="478"/>
      <c r="P1009" s="478"/>
      <c r="Q1009" s="478"/>
    </row>
    <row r="1010" ht="25.15" customHeight="true" x14ac:dyDescent="0.2">
      <c r="C1010" s="478"/>
      <c r="D1010" s="478"/>
      <c r="E1010" s="478"/>
      <c r="F1010" s="478"/>
      <c r="G1010" s="478"/>
      <c r="H1010" s="478"/>
      <c r="I1010" s="478"/>
      <c r="J1010" s="478"/>
      <c r="K1010" s="478"/>
      <c r="L1010" s="478"/>
      <c r="M1010" s="478"/>
      <c r="N1010" s="478"/>
      <c r="O1010" s="478"/>
      <c r="P1010" s="478"/>
      <c r="Q1010" s="478"/>
    </row>
    <row r="1011" ht="25.15" customHeight="true" x14ac:dyDescent="0.2">
      <c r="C1011" s="478"/>
      <c r="D1011" s="478"/>
      <c r="E1011" s="478"/>
      <c r="F1011" s="478"/>
      <c r="G1011" s="478"/>
      <c r="H1011" s="478"/>
      <c r="I1011" s="478"/>
      <c r="J1011" s="478"/>
      <c r="K1011" s="478"/>
      <c r="L1011" s="478"/>
      <c r="M1011" s="478"/>
      <c r="N1011" s="478"/>
      <c r="O1011" s="478"/>
      <c r="P1011" s="478"/>
      <c r="Q1011" s="478"/>
    </row>
    <row r="1012" ht="25.15" customHeight="true" x14ac:dyDescent="0.2">
      <c r="C1012" s="478"/>
      <c r="D1012" s="478"/>
      <c r="E1012" s="478"/>
      <c r="F1012" s="478"/>
      <c r="G1012" s="478"/>
      <c r="H1012" s="478"/>
      <c r="I1012" s="478"/>
      <c r="J1012" s="478"/>
      <c r="K1012" s="478"/>
      <c r="L1012" s="478"/>
      <c r="M1012" s="478"/>
      <c r="N1012" s="478"/>
      <c r="O1012" s="478"/>
      <c r="P1012" s="478"/>
      <c r="Q1012" s="478"/>
    </row>
    <row r="1013" ht="25.15" customHeight="true" x14ac:dyDescent="0.2">
      <c r="C1013" s="478"/>
      <c r="D1013" s="478"/>
      <c r="E1013" s="478"/>
      <c r="F1013" s="478"/>
      <c r="G1013" s="478"/>
      <c r="H1013" s="478"/>
      <c r="I1013" s="478"/>
      <c r="J1013" s="478"/>
      <c r="K1013" s="478"/>
      <c r="L1013" s="478"/>
      <c r="M1013" s="478"/>
      <c r="N1013" s="478"/>
      <c r="O1013" s="478"/>
      <c r="P1013" s="478"/>
      <c r="Q1013" s="478"/>
    </row>
    <row r="1014" ht="25.15" customHeight="true" x14ac:dyDescent="0.2">
      <c r="C1014" s="478"/>
      <c r="D1014" s="478"/>
      <c r="E1014" s="478"/>
      <c r="F1014" s="478"/>
      <c r="G1014" s="478"/>
      <c r="H1014" s="478"/>
      <c r="I1014" s="478"/>
      <c r="J1014" s="478"/>
      <c r="K1014" s="478"/>
      <c r="L1014" s="478"/>
      <c r="M1014" s="478"/>
      <c r="N1014" s="478"/>
      <c r="O1014" s="478"/>
      <c r="P1014" s="478"/>
      <c r="Q1014" s="478"/>
    </row>
    <row r="1015" ht="25.15" customHeight="true" x14ac:dyDescent="0.2">
      <c r="C1015" s="478"/>
      <c r="D1015" s="478"/>
      <c r="E1015" s="478"/>
      <c r="F1015" s="478"/>
      <c r="G1015" s="478"/>
      <c r="H1015" s="478"/>
      <c r="I1015" s="478"/>
      <c r="J1015" s="478"/>
      <c r="K1015" s="478"/>
      <c r="L1015" s="478"/>
      <c r="M1015" s="478"/>
      <c r="N1015" s="478"/>
      <c r="O1015" s="478"/>
      <c r="P1015" s="478"/>
      <c r="Q1015" s="478"/>
    </row>
    <row r="1016" ht="25.15" customHeight="true" x14ac:dyDescent="0.2">
      <c r="C1016" s="478"/>
      <c r="D1016" s="478"/>
      <c r="E1016" s="478"/>
      <c r="F1016" s="478"/>
      <c r="G1016" s="478"/>
      <c r="H1016" s="478"/>
      <c r="I1016" s="478"/>
      <c r="J1016" s="478"/>
      <c r="K1016" s="478"/>
      <c r="L1016" s="478"/>
      <c r="M1016" s="478"/>
      <c r="N1016" s="478"/>
      <c r="O1016" s="478"/>
      <c r="P1016" s="478"/>
      <c r="Q1016" s="478"/>
    </row>
    <row r="1017" ht="25.15" customHeight="true" x14ac:dyDescent="0.2">
      <c r="C1017" s="478"/>
      <c r="D1017" s="478"/>
      <c r="E1017" s="478"/>
      <c r="F1017" s="478"/>
      <c r="G1017" s="478"/>
      <c r="H1017" s="478"/>
      <c r="I1017" s="478"/>
      <c r="J1017" s="478"/>
      <c r="K1017" s="478"/>
      <c r="L1017" s="478"/>
      <c r="M1017" s="478"/>
      <c r="N1017" s="478"/>
      <c r="O1017" s="478"/>
      <c r="P1017" s="478"/>
      <c r="Q1017" s="478"/>
    </row>
    <row r="1018" ht="25.15" customHeight="true" x14ac:dyDescent="0.2">
      <c r="C1018" s="478"/>
      <c r="D1018" s="478"/>
      <c r="E1018" s="478"/>
      <c r="F1018" s="478"/>
      <c r="G1018" s="478"/>
      <c r="H1018" s="478"/>
      <c r="I1018" s="478"/>
      <c r="J1018" s="478"/>
      <c r="K1018" s="478"/>
      <c r="L1018" s="478"/>
      <c r="M1018" s="478"/>
      <c r="N1018" s="478"/>
      <c r="O1018" s="478"/>
      <c r="P1018" s="478"/>
      <c r="Q1018" s="478"/>
    </row>
    <row r="1019" ht="25.15" customHeight="true" x14ac:dyDescent="0.2">
      <c r="C1019" s="478"/>
      <c r="D1019" s="478"/>
      <c r="E1019" s="478"/>
      <c r="F1019" s="478"/>
      <c r="G1019" s="478"/>
      <c r="H1019" s="478"/>
      <c r="I1019" s="478"/>
      <c r="J1019" s="478"/>
      <c r="K1019" s="478"/>
      <c r="L1019" s="478"/>
      <c r="M1019" s="478"/>
      <c r="N1019" s="478"/>
      <c r="O1019" s="478"/>
      <c r="P1019" s="478"/>
      <c r="Q1019" s="478"/>
    </row>
    <row r="1020" ht="25.15" customHeight="true" x14ac:dyDescent="0.2">
      <c r="C1020" s="478"/>
      <c r="D1020" s="478"/>
      <c r="E1020" s="478"/>
      <c r="F1020" s="478"/>
      <c r="G1020" s="478"/>
      <c r="H1020" s="478"/>
      <c r="I1020" s="478"/>
      <c r="J1020" s="478"/>
      <c r="K1020" s="478"/>
      <c r="L1020" s="478"/>
      <c r="M1020" s="478"/>
      <c r="N1020" s="478"/>
      <c r="O1020" s="478"/>
      <c r="P1020" s="478"/>
      <c r="Q1020" s="478"/>
    </row>
    <row r="1021" ht="25.15" customHeight="true" x14ac:dyDescent="0.2">
      <c r="C1021" s="478"/>
      <c r="D1021" s="478"/>
      <c r="E1021" s="478"/>
      <c r="F1021" s="478"/>
      <c r="G1021" s="478"/>
      <c r="H1021" s="478"/>
      <c r="I1021" s="478"/>
      <c r="J1021" s="478"/>
      <c r="K1021" s="478"/>
      <c r="L1021" s="478"/>
      <c r="M1021" s="478"/>
      <c r="N1021" s="478"/>
      <c r="O1021" s="478"/>
      <c r="P1021" s="478"/>
      <c r="Q1021" s="478"/>
    </row>
    <row r="1022" ht="25.15" customHeight="true" x14ac:dyDescent="0.2">
      <c r="C1022" s="478"/>
      <c r="D1022" s="478"/>
      <c r="E1022" s="478"/>
      <c r="F1022" s="478"/>
      <c r="G1022" s="478"/>
      <c r="H1022" s="478"/>
      <c r="I1022" s="478"/>
      <c r="J1022" s="478"/>
      <c r="K1022" s="478"/>
      <c r="L1022" s="478"/>
      <c r="M1022" s="478"/>
      <c r="N1022" s="478"/>
      <c r="O1022" s="478"/>
      <c r="P1022" s="478"/>
      <c r="Q1022" s="478"/>
    </row>
    <row r="1023" ht="25.15" customHeight="true" x14ac:dyDescent="0.2">
      <c r="C1023" s="478"/>
      <c r="D1023" s="478"/>
      <c r="E1023" s="478"/>
      <c r="F1023" s="478"/>
      <c r="G1023" s="478"/>
      <c r="H1023" s="478"/>
      <c r="I1023" s="478"/>
      <c r="J1023" s="478"/>
      <c r="K1023" s="478"/>
      <c r="L1023" s="478"/>
      <c r="M1023" s="478"/>
      <c r="N1023" s="478"/>
      <c r="O1023" s="478"/>
      <c r="P1023" s="478"/>
      <c r="Q1023" s="478"/>
    </row>
    <row r="1024" ht="25.15" customHeight="true" x14ac:dyDescent="0.2">
      <c r="C1024" s="478"/>
      <c r="D1024" s="478"/>
      <c r="E1024" s="478"/>
      <c r="F1024" s="478"/>
      <c r="G1024" s="478"/>
      <c r="H1024" s="478"/>
      <c r="I1024" s="478"/>
      <c r="J1024" s="478"/>
      <c r="K1024" s="478"/>
      <c r="L1024" s="478"/>
      <c r="M1024" s="478"/>
      <c r="N1024" s="478"/>
      <c r="O1024" s="478"/>
      <c r="P1024" s="478"/>
      <c r="Q1024" s="478"/>
    </row>
    <row r="1025" s="397" customFormat="true" ht="21" customHeight="true" x14ac:dyDescent="0.2">
      <c r="A1025" s="2076" t="s">
        <v>183</v>
      </c>
      <c r="B1025" s="2077"/>
      <c r="C1025" s="2078"/>
      <c r="AE1025" s="600"/>
      <c r="AF1025" s="600"/>
      <c r="AG1025" s="600"/>
      <c r="AH1025" s="600"/>
      <c r="AI1025" s="600"/>
      <c r="AJ1025" s="600"/>
      <c r="AK1025" s="600"/>
      <c r="AL1025" s="600"/>
      <c r="AM1025" s="600"/>
      <c r="AN1025" s="600"/>
      <c r="AO1025" s="600"/>
      <c r="AP1025" s="600"/>
      <c r="AQ1025" s="600"/>
      <c r="AR1025" s="600"/>
      <c r="AS1025" s="600"/>
      <c r="AT1025" s="600"/>
      <c r="AU1025" s="600"/>
      <c r="AV1025" s="600"/>
      <c r="AW1025" s="600"/>
      <c r="AX1025" s="600"/>
      <c r="AY1025" s="600"/>
      <c r="AZ1025" s="600"/>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7" customFormat="true" ht="15.95" customHeight="true" x14ac:dyDescent="0.2">
      <c r="A1026" s="2079" t="s">
        <v>184</v>
      </c>
      <c r="B1026" s="2080"/>
      <c r="C1026" s="400" t="s">
        <v>185</v>
      </c>
      <c r="AE1026" s="600"/>
      <c r="AF1026" s="600"/>
      <c r="AG1026" s="600"/>
      <c r="AH1026" s="600"/>
      <c r="AI1026" s="600"/>
      <c r="AJ1026" s="600"/>
      <c r="AK1026" s="600"/>
      <c r="AL1026" s="600"/>
      <c r="AM1026" s="600"/>
      <c r="AN1026" s="600"/>
      <c r="AO1026" s="600"/>
      <c r="AP1026" s="600"/>
      <c r="AQ1026" s="600"/>
      <c r="AR1026" s="600"/>
      <c r="AS1026" s="600"/>
      <c r="AT1026" s="600"/>
      <c r="AU1026" s="600"/>
      <c r="AV1026" s="600"/>
      <c r="AW1026" s="600"/>
      <c r="AX1026" s="600"/>
      <c r="AY1026" s="600"/>
      <c r="AZ1026" s="600"/>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7" customFormat="true" ht="17.1" hidden="true" customHeight="true" x14ac:dyDescent="0.2">
      <c r="A1027" s="401" t="s">
        <v>186</v>
      </c>
      <c r="B1027" s="402" t="s">
        <v>187</v>
      </c>
      <c r="C1027" s="403">
        <v>6392</v>
      </c>
      <c r="AE1027" s="600"/>
      <c r="AF1027" s="600"/>
      <c r="AG1027" s="600"/>
      <c r="AH1027" s="600"/>
      <c r="AI1027" s="600"/>
      <c r="AJ1027" s="600"/>
      <c r="AK1027" s="600"/>
      <c r="AL1027" s="600"/>
      <c r="AM1027" s="600"/>
      <c r="AN1027" s="600"/>
      <c r="AO1027" s="600"/>
      <c r="AP1027" s="600"/>
      <c r="AQ1027" s="600"/>
      <c r="AR1027" s="600"/>
      <c r="AS1027" s="600"/>
      <c r="AT1027" s="600"/>
      <c r="AU1027" s="600"/>
      <c r="AV1027" s="600"/>
      <c r="AW1027" s="600"/>
      <c r="AX1027" s="600"/>
      <c r="AY1027" s="600"/>
      <c r="AZ1027" s="600"/>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7" customFormat="true" ht="17.1" hidden="true" customHeight="true" x14ac:dyDescent="0.2">
      <c r="A1028" s="404" t="s">
        <v>188</v>
      </c>
      <c r="B1028" s="405" t="s">
        <v>187</v>
      </c>
      <c r="C1028" s="406">
        <v>6392</v>
      </c>
      <c r="AE1028" s="600"/>
      <c r="AF1028" s="600"/>
      <c r="AG1028" s="600"/>
      <c r="AH1028" s="600"/>
      <c r="AI1028" s="600"/>
      <c r="AJ1028" s="600"/>
      <c r="AK1028" s="600"/>
      <c r="AL1028" s="600"/>
      <c r="AM1028" s="600"/>
      <c r="AN1028" s="600"/>
      <c r="AO1028" s="600"/>
      <c r="AP1028" s="600"/>
      <c r="AQ1028" s="600"/>
      <c r="AR1028" s="600"/>
      <c r="AS1028" s="600"/>
      <c r="AT1028" s="600"/>
      <c r="AU1028" s="600"/>
      <c r="AV1028" s="600"/>
      <c r="AW1028" s="600"/>
      <c r="AX1028" s="600"/>
      <c r="AY1028" s="600"/>
      <c r="AZ1028" s="600"/>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7" customFormat="true" ht="17.1" hidden="true" customHeight="true" x14ac:dyDescent="0.2">
      <c r="A1029" s="404" t="s">
        <v>189</v>
      </c>
      <c r="B1029" s="405" t="s">
        <v>190</v>
      </c>
      <c r="C1029" s="406">
        <v>6392</v>
      </c>
      <c r="AE1029" s="600"/>
      <c r="AF1029" s="600"/>
      <c r="AG1029" s="600"/>
      <c r="AH1029" s="600"/>
      <c r="AI1029" s="600"/>
      <c r="AJ1029" s="600"/>
      <c r="AK1029" s="600"/>
      <c r="AL1029" s="600"/>
      <c r="AM1029" s="600"/>
      <c r="AN1029" s="600"/>
      <c r="AO1029" s="600"/>
      <c r="AP1029" s="600"/>
      <c r="AQ1029" s="600"/>
      <c r="AR1029" s="600"/>
      <c r="AS1029" s="600"/>
      <c r="AT1029" s="600"/>
      <c r="AU1029" s="600"/>
      <c r="AV1029" s="600"/>
      <c r="AW1029" s="600"/>
      <c r="AX1029" s="600"/>
      <c r="AY1029" s="600"/>
      <c r="AZ1029" s="600"/>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7" customFormat="true" ht="17.1" hidden="true" customHeight="true" x14ac:dyDescent="0.2">
      <c r="A1030" s="404" t="s">
        <v>191</v>
      </c>
      <c r="B1030" s="405" t="s">
        <v>192</v>
      </c>
      <c r="C1030" s="406">
        <v>6392</v>
      </c>
      <c r="AE1030" s="600"/>
      <c r="AF1030" s="600"/>
      <c r="AG1030" s="600"/>
      <c r="AH1030" s="600"/>
      <c r="AI1030" s="600"/>
      <c r="AJ1030" s="600"/>
      <c r="AK1030" s="600"/>
      <c r="AL1030" s="600"/>
      <c r="AM1030" s="600"/>
      <c r="AN1030" s="600"/>
      <c r="AO1030" s="600"/>
      <c r="AP1030" s="600"/>
      <c r="AQ1030" s="600"/>
      <c r="AR1030" s="600"/>
      <c r="AS1030" s="600"/>
      <c r="AT1030" s="600"/>
      <c r="AU1030" s="600"/>
      <c r="AV1030" s="600"/>
      <c r="AW1030" s="600"/>
      <c r="AX1030" s="600"/>
      <c r="AY1030" s="600"/>
      <c r="AZ1030" s="600"/>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7" customFormat="true" ht="17.1" customHeight="true" x14ac:dyDescent="0.2">
      <c r="A1031" s="2081" t="s">
        <v>193</v>
      </c>
      <c r="B1031" s="405" t="s">
        <v>194</v>
      </c>
      <c r="C1031" s="406">
        <v>2760</v>
      </c>
      <c r="AE1031" s="600"/>
      <c r="AF1031" s="600"/>
      <c r="AG1031" s="600"/>
      <c r="AH1031" s="600"/>
      <c r="AI1031" s="600"/>
      <c r="AJ1031" s="600"/>
      <c r="AK1031" s="600"/>
      <c r="AL1031" s="600"/>
      <c r="AM1031" s="600"/>
      <c r="AN1031" s="600"/>
      <c r="AO1031" s="600"/>
      <c r="AP1031" s="600"/>
      <c r="AQ1031" s="600"/>
      <c r="AR1031" s="600"/>
      <c r="AS1031" s="600"/>
      <c r="AT1031" s="600"/>
      <c r="AU1031" s="600"/>
      <c r="AV1031" s="600"/>
      <c r="AW1031" s="600"/>
      <c r="AX1031" s="600"/>
      <c r="AY1031" s="600"/>
      <c r="AZ1031" s="600"/>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7" customFormat="true" ht="17.1" customHeight="true" x14ac:dyDescent="0.2">
      <c r="A1032" s="2081"/>
      <c r="B1032" s="405" t="s">
        <v>195</v>
      </c>
      <c r="C1032" s="406">
        <v>3632</v>
      </c>
      <c r="AE1032" s="600"/>
      <c r="AF1032" s="600"/>
      <c r="AG1032" s="600"/>
      <c r="AH1032" s="600"/>
      <c r="AI1032" s="600"/>
      <c r="AJ1032" s="600"/>
      <c r="AK1032" s="600"/>
      <c r="AL1032" s="600"/>
      <c r="AM1032" s="600"/>
      <c r="AN1032" s="600"/>
      <c r="AO1032" s="600"/>
      <c r="AP1032" s="600"/>
      <c r="AQ1032" s="600"/>
      <c r="AR1032" s="600"/>
      <c r="AS1032" s="600"/>
      <c r="AT1032" s="600"/>
      <c r="AU1032" s="600"/>
      <c r="AV1032" s="600"/>
      <c r="AW1032" s="600"/>
      <c r="AX1032" s="600"/>
      <c r="AY1032" s="600"/>
      <c r="AZ1032" s="600"/>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7" customFormat="true" ht="17.1" customHeight="true" x14ac:dyDescent="0.2">
      <c r="A1033" s="2082"/>
      <c r="B1033" s="407" t="s">
        <v>196</v>
      </c>
      <c r="C1033" s="408">
        <v>0</v>
      </c>
      <c r="AE1033" s="600"/>
      <c r="AF1033" s="600"/>
      <c r="AG1033" s="600"/>
      <c r="AH1033" s="600"/>
      <c r="AI1033" s="600"/>
      <c r="AJ1033" s="600"/>
      <c r="AK1033" s="600"/>
      <c r="AL1033" s="600"/>
      <c r="AM1033" s="600"/>
      <c r="AN1033" s="600"/>
      <c r="AO1033" s="600"/>
      <c r="AP1033" s="600"/>
      <c r="AQ1033" s="600"/>
      <c r="AR1033" s="600"/>
      <c r="AS1033" s="600"/>
      <c r="AT1033" s="600"/>
      <c r="AU1033" s="600"/>
      <c r="AV1033" s="600"/>
      <c r="AW1033" s="600"/>
      <c r="AX1033" s="600"/>
      <c r="AY1033" s="600"/>
      <c r="AZ1033" s="600"/>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7" customFormat="true" ht="12.95" customHeight="true" x14ac:dyDescent="0.2">
      <c r="A1034" s="2083" t="s">
        <v>197</v>
      </c>
      <c r="B1034" s="2084"/>
      <c r="C1034" s="2085"/>
      <c r="AE1034" s="600"/>
      <c r="AF1034" s="600"/>
      <c r="AG1034" s="600"/>
      <c r="AH1034" s="600"/>
      <c r="AI1034" s="600"/>
      <c r="AJ1034" s="600"/>
      <c r="AK1034" s="600"/>
      <c r="AL1034" s="600"/>
      <c r="AM1034" s="600"/>
      <c r="AN1034" s="600"/>
      <c r="AO1034" s="600"/>
      <c r="AP1034" s="600"/>
      <c r="AQ1034" s="600"/>
      <c r="AR1034" s="600"/>
      <c r="AS1034" s="600"/>
      <c r="AT1034" s="600"/>
      <c r="AU1034" s="600"/>
      <c r="AV1034" s="600"/>
      <c r="AW1034" s="600"/>
      <c r="AX1034" s="600"/>
      <c r="AY1034" s="600"/>
      <c r="AZ1034" s="600"/>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Caprivi</v>
      </c>
      <c r="B1037" s="293" t="e">
        <f>BR122+BR123</f>
        <v>#VALUE!</v>
      </c>
    </row>
    <row r="1038" ht="15" customHeight="true" x14ac:dyDescent="0.2">
      <c r="A1038" s="293" t="str">
        <f>S15</f>
        <v>Erongo</v>
      </c>
      <c r="B1038" s="293" t="e">
        <f>BS122+BS123</f>
        <v>#VALUE!</v>
      </c>
    </row>
    <row r="1039" ht="15" customHeight="true" x14ac:dyDescent="0.2">
      <c r="A1039" s="293" t="str">
        <f>T15</f>
        <v>Hardap</v>
      </c>
      <c r="B1039" s="293" t="e">
        <f>BT122+BT123</f>
        <v>#VALUE!</v>
      </c>
    </row>
    <row r="1040" ht="15" customHeight="true" x14ac:dyDescent="0.2">
      <c r="A1040" s="293" t="str">
        <f>U15</f>
        <v>Karas</v>
      </c>
      <c r="B1040" s="293" t="e">
        <f>BU122+BU123</f>
        <v>#VALUE!</v>
      </c>
    </row>
    <row r="1041" ht="15" customHeight="true" x14ac:dyDescent="0.2">
      <c r="A1041" s="293" t="str">
        <f>V15</f>
        <v>Kavango</v>
      </c>
      <c r="B1041" s="293" t="e">
        <f>BV122+BV123</f>
        <v>#VALUE!</v>
      </c>
    </row>
    <row r="1042" ht="15" customHeight="true" x14ac:dyDescent="0.2">
      <c r="A1042" s="293" t="str">
        <f>W15</f>
        <v>Khomas</v>
      </c>
      <c r="B1042" s="293" t="e">
        <f>BW122+BW123</f>
        <v>#VALUE!</v>
      </c>
    </row>
    <row r="1043" ht="15" customHeight="true" x14ac:dyDescent="0.2">
      <c r="A1043" s="293" t="str">
        <f>X15</f>
        <v>Kunene</v>
      </c>
      <c r="B1043" s="293" t="e">
        <f>BX122+XR123</f>
        <v>#VALUE!</v>
      </c>
    </row>
    <row r="1044" ht="15" customHeight="true" x14ac:dyDescent="0.2">
      <c r="A1044" s="293" t="str">
        <f>Y15</f>
        <v>Ohangwena</v>
      </c>
      <c r="B1044" s="293" t="e">
        <f>BY122+BY123</f>
        <v>#VALUE!</v>
      </c>
    </row>
    <row r="1045" ht="15" customHeight="true" x14ac:dyDescent="0.2">
      <c r="A1045" s="293" t="str">
        <f>Z15</f>
        <v>Omaheke</v>
      </c>
      <c r="B1045" s="293" t="e">
        <f>BZ122+BZ123</f>
        <v>#VALUE!</v>
      </c>
    </row>
    <row r="1046" ht="15" customHeight="true" x14ac:dyDescent="0.2">
      <c r="A1046" s="238" t="str">
        <f>AA15</f>
        <v>Omusati</v>
      </c>
      <c r="B1046" s="293" t="e">
        <f>CA122+CA123</f>
        <v>#VALUE!</v>
      </c>
    </row>
    <row r="1047" ht="15" customHeight="true" x14ac:dyDescent="0.2">
      <c r="A1047" s="238" t="str">
        <f>AB15</f>
        <v>Oshana</v>
      </c>
      <c r="B1047" s="293" t="e">
        <f>CB122+CB123</f>
        <v>#VALUE!</v>
      </c>
    </row>
    <row r="1048" ht="15" customHeight="true" x14ac:dyDescent="0.2">
      <c r="A1048" s="238" t="str">
        <f>AC15</f>
        <v>Oshikoto</v>
      </c>
      <c r="B1048" s="293" t="e">
        <f>CC122+CC123</f>
        <v>#VALUE!</v>
      </c>
    </row>
    <row r="1049" ht="15" customHeight="true" x14ac:dyDescent="0.2">
      <c r="A1049" s="238" t="str">
        <f>AD15</f>
        <v>Otjozondjupa</v>
      </c>
      <c r="B1049" s="293" t="e">
        <f>CD122+CD123</f>
        <v>#VALUE!</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13</v>
      </c>
      <c r="B1072" s="238" t="s">
        <v>136</v>
      </c>
    </row>
    <row r="1100" s="616" customFormat="true" ht="17.1" customHeight="true" x14ac:dyDescent="0.2">
      <c r="A1100" s="617"/>
      <c r="B1100" s="599"/>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16" customFormat="true" ht="17.1" customHeight="true" x14ac:dyDescent="0.2">
      <c r="A1101" s="618"/>
      <c r="B1101" s="601"/>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616" customFormat="true" ht="17.1" customHeight="true" x14ac:dyDescent="0.2">
      <c r="A1114" s="618"/>
      <c r="B1114" s="601"/>
      <c r="C1114" s="602"/>
      <c r="D1114" s="603"/>
      <c r="E1114" s="603"/>
      <c r="F1114" s="603"/>
      <c r="G1114" s="604"/>
      <c r="H1114" s="603"/>
      <c r="I1114" s="603"/>
      <c r="J1114" s="603"/>
      <c r="K1114" s="603"/>
      <c r="L1114" s="604"/>
      <c r="M1114" s="603"/>
      <c r="N1114" s="603"/>
      <c r="O1114" s="603"/>
      <c r="P1114" s="603"/>
      <c r="Q1114" s="604"/>
      <c r="R1114" s="603"/>
      <c r="S1114" s="603"/>
      <c r="T1114" s="603"/>
      <c r="U1114" s="603"/>
      <c r="V1114" s="603"/>
      <c r="W1114" s="603"/>
      <c r="X1114" s="603"/>
      <c r="Y1114" s="603"/>
      <c r="Z1114" s="603"/>
      <c r="AA1114" s="603"/>
      <c r="AB1114" s="603"/>
      <c r="AC1114" s="603"/>
      <c r="AD1114" s="605"/>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16" customFormat="true" ht="17.1" customHeight="true" x14ac:dyDescent="0.2">
      <c r="A1115" s="618"/>
      <c r="B1115" s="601"/>
      <c r="C1115" s="602"/>
      <c r="D1115" s="603"/>
      <c r="E1115" s="603"/>
      <c r="F1115" s="603"/>
      <c r="G1115" s="604"/>
      <c r="H1115" s="603"/>
      <c r="I1115" s="603"/>
      <c r="J1115" s="603"/>
      <c r="K1115" s="603"/>
      <c r="L1115" s="604"/>
      <c r="M1115" s="603"/>
      <c r="N1115" s="603"/>
      <c r="O1115" s="603"/>
      <c r="P1115" s="603"/>
      <c r="Q1115" s="604"/>
      <c r="R1115" s="603"/>
      <c r="S1115" s="603"/>
      <c r="T1115" s="603"/>
      <c r="U1115" s="603"/>
      <c r="V1115" s="603"/>
      <c r="W1115" s="603"/>
      <c r="X1115" s="603"/>
      <c r="Y1115" s="603"/>
      <c r="Z1115" s="603"/>
      <c r="AA1115" s="603"/>
      <c r="AB1115" s="603"/>
      <c r="AC1115" s="603"/>
      <c r="AD1115" s="605"/>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16" customFormat="true" ht="17.1" customHeight="true" x14ac:dyDescent="0.2">
      <c r="A1116" s="618"/>
      <c r="B1116" s="601"/>
      <c r="C1116" s="602"/>
      <c r="D1116" s="603"/>
      <c r="E1116" s="603"/>
      <c r="F1116" s="603"/>
      <c r="G1116" s="604"/>
      <c r="H1116" s="603"/>
      <c r="I1116" s="603"/>
      <c r="J1116" s="603"/>
      <c r="K1116" s="603"/>
      <c r="L1116" s="604"/>
      <c r="M1116" s="603"/>
      <c r="N1116" s="603"/>
      <c r="O1116" s="603"/>
      <c r="P1116" s="603"/>
      <c r="Q1116" s="604"/>
      <c r="R1116" s="603"/>
      <c r="S1116" s="603"/>
      <c r="T1116" s="603"/>
      <c r="U1116" s="603"/>
      <c r="V1116" s="603"/>
      <c r="W1116" s="603"/>
      <c r="X1116" s="603"/>
      <c r="Y1116" s="603"/>
      <c r="Z1116" s="603"/>
      <c r="AA1116" s="603"/>
      <c r="AB1116" s="603"/>
      <c r="AC1116" s="603"/>
      <c r="AD1116" s="605"/>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16" customFormat="true" ht="17.1" customHeight="true" x14ac:dyDescent="0.2">
      <c r="A1117" s="619"/>
      <c r="B1117" s="606"/>
      <c r="C1117" s="607"/>
      <c r="D1117" s="608"/>
      <c r="E1117" s="608"/>
      <c r="F1117" s="608"/>
      <c r="G1117" s="609"/>
      <c r="H1117" s="608"/>
      <c r="I1117" s="608"/>
      <c r="J1117" s="608"/>
      <c r="K1117" s="608"/>
      <c r="L1117" s="609"/>
      <c r="M1117" s="608"/>
      <c r="N1117" s="608"/>
      <c r="O1117" s="608"/>
      <c r="P1117" s="608"/>
      <c r="Q1117" s="609"/>
      <c r="R1117" s="608"/>
      <c r="S1117" s="608"/>
      <c r="T1117" s="608"/>
      <c r="U1117" s="608"/>
      <c r="V1117" s="608"/>
      <c r="W1117" s="608"/>
      <c r="X1117" s="608"/>
      <c r="Y1117" s="608"/>
      <c r="Z1117" s="608"/>
      <c r="AA1117" s="608"/>
      <c r="AB1117" s="608"/>
      <c r="AC1117" s="608"/>
      <c r="AD1117" s="610"/>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AB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AB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AB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AB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AB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AB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01">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M27:Q27"/>
    <mergeCell ref="M14:Q14"/>
    <mergeCell ref="A16:A17"/>
    <mergeCell ref="A18:A21"/>
    <mergeCell ref="A22:A23"/>
    <mergeCell ref="A24:A26"/>
    <mergeCell ref="A33:A34"/>
    <mergeCell ref="A29:A30"/>
    <mergeCell ref="A35:A36"/>
    <mergeCell ref="A37:A38"/>
    <mergeCell ref="A41:A42"/>
    <mergeCell ref="A43:A44"/>
    <mergeCell ref="A45:A46"/>
    <mergeCell ref="C27:G27"/>
    <mergeCell ref="H27:L27"/>
    <mergeCell ref="A58:A70"/>
    <mergeCell ref="C56:G56"/>
    <mergeCell ref="H56:L56"/>
    <mergeCell ref="M56:Q56"/>
    <mergeCell ref="A135:A139"/>
    <mergeCell ref="M120:Q120"/>
    <mergeCell ref="A122:A123"/>
    <mergeCell ref="A124:A127"/>
    <mergeCell ref="A128:A129"/>
    <mergeCell ref="A130:A132"/>
    <mergeCell ref="A108:B108"/>
    <mergeCell ref="C120:G120"/>
    <mergeCell ref="H120:L120"/>
    <mergeCell ref="A153:A159"/>
    <mergeCell ref="A202:A203"/>
    <mergeCell ref="C133:G133"/>
    <mergeCell ref="H133:L133"/>
    <mergeCell ref="M133:Q133"/>
    <mergeCell ref="A140:A143"/>
    <mergeCell ref="A208:B208"/>
    <mergeCell ref="C220:G220"/>
    <mergeCell ref="H220:L220"/>
    <mergeCell ref="M220:Q220"/>
    <mergeCell ref="A144:A147"/>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J432"/>
    <mergeCell ref="M432:N432"/>
    <mergeCell ref="C433:E433"/>
    <mergeCell ref="H433:I433"/>
    <mergeCell ref="M433:O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O465:Q465"/>
    <mergeCell ref="H466:I466"/>
    <mergeCell ref="C462:D462"/>
    <mergeCell ref="H462:L462"/>
    <mergeCell ref="M462:N462"/>
    <mergeCell ref="C463:D463"/>
    <mergeCell ref="H463:I464"/>
    <mergeCell ref="J463:L463"/>
    <mergeCell ref="M463:N463"/>
    <mergeCell ref="C464:G464"/>
    <mergeCell ref="M464:Q464"/>
    <mergeCell ref="C467:D467"/>
    <mergeCell ref="H467:I467"/>
    <mergeCell ref="M467:N467"/>
    <mergeCell ref="C468:D468"/>
    <mergeCell ref="H468:J468"/>
    <mergeCell ref="M468:N468"/>
    <mergeCell ref="C465:D466"/>
    <mergeCell ref="E465:G465"/>
    <mergeCell ref="H465:I465"/>
    <mergeCell ref="M465:N466"/>
    <mergeCell ref="C473:D473"/>
    <mergeCell ref="H473:I473"/>
    <mergeCell ref="M473:N473"/>
    <mergeCell ref="C474:D474"/>
    <mergeCell ref="H474:I474"/>
    <mergeCell ref="M474:N474"/>
    <mergeCell ref="C469:D469"/>
    <mergeCell ref="H469:I470"/>
    <mergeCell ref="M469:N469"/>
    <mergeCell ref="C470:E470"/>
    <mergeCell ref="M470:O470"/>
    <mergeCell ref="C471:D472"/>
    <mergeCell ref="H471:I471"/>
    <mergeCell ref="M471:N472"/>
    <mergeCell ref="H472:I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E502"/>
    <mergeCell ref="H502:I502"/>
    <mergeCell ref="M502:O502"/>
    <mergeCell ref="C499:D499"/>
    <mergeCell ref="H499:J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59:D659"/>
    <mergeCell ref="H659:I659"/>
    <mergeCell ref="M659:N659"/>
    <mergeCell ref="C660:D660"/>
    <mergeCell ref="H660:I660"/>
    <mergeCell ref="M660:N660"/>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utton 17">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2946"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7"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8"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9"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50"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1"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2"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3"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4"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5"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6"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7"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8"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9"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60"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1" r:id="rId20"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2962"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3"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4"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5"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6"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7"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8"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9"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70"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1"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2"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3"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4"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5"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6"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7"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8"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80"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1"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2"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3"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4"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6"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7"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90"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1"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4"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6"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C61B-A808-4F3D-9493-830365469F40}">
  <sheetPr codeName="Feuil5"/>
  <dimension ref="A1:CZ1200"/>
  <sheetViews>
    <sheetView showGridLines="false" workbookViewId="0"/>
  </sheetViews>
  <sheetFormatPr defaultColWidth="12.85546875" defaultRowHeight="15" customHeight="true" x14ac:dyDescent="0.2"/>
  <cols>
    <col min="1" max="1" width="31.5703125" style="391" customWidth="true"/>
    <col min="2" max="2" width="41.5703125" style="391" customWidth="true"/>
    <col min="3" max="17" width="10.7109375" style="391" customWidth="true"/>
    <col min="18" max="30" width="12.5703125" style="391" customWidth="true"/>
    <col min="31" max="52" width="12.5703125" style="211" customWidth="true"/>
    <col min="53" max="53" width="31.5703125" style="392" customWidth="true"/>
    <col min="54" max="54" width="41.5703125" style="238" customWidth="true"/>
    <col min="55" max="69" width="9.140625" style="392" customWidth="true"/>
    <col min="70" max="77" width="12.5703125" style="392" customWidth="true"/>
    <col min="78" max="104" width="12.5703125" style="211" customWidth="true"/>
    <col min="105" max="16384" width="12.85546875" style="391"/>
  </cols>
  <sheetData>
    <row r="1" s="111" customFormat="true" ht="18" customHeight="true" x14ac:dyDescent="0.2">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Namibia</v>
      </c>
      <c r="B2" s="226"/>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2007</v>
      </c>
      <c r="B3" s="228"/>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DHS07</v>
      </c>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7" t="str">
        <f>B1028</f>
        <v/>
      </c>
      <c r="B10" s="638"/>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7" t="str">
        <f>B1027</f>
        <v/>
      </c>
      <c r="B11" s="639"/>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40"/>
      <c r="B12" s="638"/>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41"/>
      <c r="B13" s="642"/>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3" customFormat="true" ht="15" customHeight="true" x14ac:dyDescent="0.2">
      <c r="A14" s="115" t="s">
        <v>95</v>
      </c>
      <c r="B14" s="208"/>
      <c r="C14" s="2181" t="s">
        <v>114</v>
      </c>
      <c r="D14" s="2182"/>
      <c r="E14" s="2182"/>
      <c r="F14" s="2182"/>
      <c r="G14" s="2183"/>
      <c r="H14" s="2312" t="s">
        <v>38</v>
      </c>
      <c r="I14" s="2313"/>
      <c r="J14" s="2313"/>
      <c r="K14" s="2313"/>
      <c r="L14" s="2314"/>
      <c r="M14" s="2319" t="s">
        <v>37</v>
      </c>
      <c r="N14" s="2320"/>
      <c r="O14" s="2320"/>
      <c r="P14" s="2320"/>
      <c r="Q14" s="2321"/>
      <c r="R14" s="1871" t="s">
        <v>137</v>
      </c>
      <c r="S14" s="1877"/>
      <c r="T14" s="1877"/>
      <c r="U14" s="1877"/>
      <c r="V14" s="1877"/>
      <c r="W14" s="1877"/>
      <c r="X14" s="1877"/>
      <c r="Y14" s="1877"/>
      <c r="Z14" s="1877"/>
      <c r="AA14" s="1877"/>
      <c r="AB14" s="1877"/>
      <c r="AC14" s="1877"/>
      <c r="AD14" s="1878"/>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35"/>
      <c r="BA14" s="217" t="s">
        <v>128</v>
      </c>
      <c r="BB14" s="115" t="s">
        <v>95</v>
      </c>
      <c r="BC14" s="2171" t="s">
        <v>114</v>
      </c>
      <c r="BD14" s="2172"/>
      <c r="BE14" s="2172"/>
      <c r="BF14" s="2172"/>
      <c r="BG14" s="2173"/>
      <c r="BH14" s="2174" t="s">
        <v>38</v>
      </c>
      <c r="BI14" s="2172"/>
      <c r="BJ14" s="2172"/>
      <c r="BK14" s="2172"/>
      <c r="BL14" s="2173"/>
      <c r="BM14" s="2174" t="s">
        <v>37</v>
      </c>
      <c r="BN14" s="2172"/>
      <c r="BO14" s="2172"/>
      <c r="BP14" s="2172"/>
      <c r="BQ14" s="2184"/>
      <c r="BR14" s="1772" t="s">
        <v>137</v>
      </c>
      <c r="BS14" s="1773"/>
      <c r="BT14" s="1773"/>
      <c r="BU14" s="1773"/>
      <c r="BV14" s="1773"/>
      <c r="BW14" s="1773"/>
      <c r="BX14" s="1773"/>
      <c r="BY14" s="1774"/>
      <c r="BZ14" s="313"/>
      <c r="CA14" s="313"/>
      <c r="CB14" s="313"/>
      <c r="CC14" s="313"/>
      <c r="CD14" s="313"/>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23" customFormat="true" ht="12.75" x14ac:dyDescent="0.2">
      <c r="A15" s="182" t="s">
        <v>87</v>
      </c>
      <c r="B15" s="242"/>
      <c r="C15" s="269" t="s">
        <v>0</v>
      </c>
      <c r="D15" s="270" t="s">
        <v>1</v>
      </c>
      <c r="E15" s="270" t="s">
        <v>2</v>
      </c>
      <c r="F15" s="270" t="s">
        <v>3</v>
      </c>
      <c r="G15" s="271" t="s">
        <v>4</v>
      </c>
      <c r="H15" s="1242" t="s">
        <v>0</v>
      </c>
      <c r="I15" s="1192" t="s">
        <v>1</v>
      </c>
      <c r="J15" s="1192" t="s">
        <v>2</v>
      </c>
      <c r="K15" s="1192" t="s">
        <v>3</v>
      </c>
      <c r="L15" s="1193" t="s">
        <v>4</v>
      </c>
      <c r="M15" s="1230" t="s">
        <v>0</v>
      </c>
      <c r="N15" s="1192" t="s">
        <v>1</v>
      </c>
      <c r="O15" s="1192" t="s">
        <v>2</v>
      </c>
      <c r="P15" s="1192" t="s">
        <v>3</v>
      </c>
      <c r="Q15" s="1254" t="s">
        <v>4</v>
      </c>
      <c r="R15" s="1242" t="s">
        <v>146</v>
      </c>
      <c r="S15" s="1192" t="s">
        <v>147</v>
      </c>
      <c r="T15" s="1192" t="s">
        <v>148</v>
      </c>
      <c r="U15" s="1192" t="s">
        <v>149</v>
      </c>
      <c r="V15" s="1192" t="s">
        <v>150</v>
      </c>
      <c r="W15" s="1192" t="s">
        <v>151</v>
      </c>
      <c r="X15" s="1192" t="s">
        <v>152</v>
      </c>
      <c r="Y15" s="1192" t="s">
        <v>153</v>
      </c>
      <c r="Z15" s="1192" t="s">
        <v>154</v>
      </c>
      <c r="AA15" s="1192" t="s">
        <v>155</v>
      </c>
      <c r="AB15" s="1192" t="s">
        <v>156</v>
      </c>
      <c r="AC15" s="1192" t="s">
        <v>157</v>
      </c>
      <c r="AD15" s="1194" t="s">
        <v>158</v>
      </c>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35"/>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146</v>
      </c>
      <c r="BS15" s="166" t="s">
        <v>147</v>
      </c>
      <c r="BT15" s="166" t="s">
        <v>148</v>
      </c>
      <c r="BU15" s="166" t="s">
        <v>149</v>
      </c>
      <c r="BV15" s="166" t="s">
        <v>150</v>
      </c>
      <c r="BW15" s="166" t="s">
        <v>151</v>
      </c>
      <c r="BX15" s="166" t="s">
        <v>152</v>
      </c>
      <c r="BY15" s="167" t="s">
        <v>153</v>
      </c>
      <c r="BZ15" s="167" t="s">
        <v>154</v>
      </c>
      <c r="CA15" s="167" t="s">
        <v>155</v>
      </c>
      <c r="CB15" s="167" t="s">
        <v>156</v>
      </c>
      <c r="CC15" s="167" t="s">
        <v>157</v>
      </c>
      <c r="CD15" s="167" t="s">
        <v>158</v>
      </c>
      <c r="CE15" s="1836"/>
      <c r="CF15" s="1836"/>
      <c r="CG15" s="1836"/>
      <c r="CH15" s="1836"/>
      <c r="CI15" s="1836"/>
      <c r="CJ15" s="1836"/>
      <c r="CK15" s="1836"/>
      <c r="CL15" s="1836"/>
      <c r="CM15" s="1836"/>
      <c r="CN15" s="1836"/>
      <c r="CO15" s="1836"/>
      <c r="CP15" s="1836"/>
      <c r="CQ15" s="1836"/>
      <c r="CR15" s="1836"/>
      <c r="CS15" s="1836"/>
      <c r="CT15" s="1836"/>
      <c r="CU15" s="1836"/>
      <c r="CV15" s="1836"/>
      <c r="CW15" s="1836"/>
      <c r="CX15" s="1836"/>
      <c r="CY15" s="1836"/>
      <c r="CZ15" s="1836"/>
    </row>
    <row r="16" s="423" customFormat="true" ht="15" customHeight="true" x14ac:dyDescent="0.2">
      <c r="A16" s="2322" t="s">
        <v>13</v>
      </c>
      <c r="B16" s="1456" t="s">
        <v>14</v>
      </c>
      <c r="C16" s="1296">
        <v>73.423091457496398</v>
      </c>
      <c r="D16" s="1297">
        <v>78.889293059065807</v>
      </c>
      <c r="E16" s="1297">
        <v>89.628277714793526</v>
      </c>
      <c r="F16" s="1297">
        <v>96.630329955160917</v>
      </c>
      <c r="G16" s="1298">
        <v>99.351386005207814</v>
      </c>
      <c r="H16" s="1299">
        <v>93.75611968487884</v>
      </c>
      <c r="I16" s="1297">
        <v>97.362747498262763</v>
      </c>
      <c r="J16" s="1297">
        <v>97.269358230006915</v>
      </c>
      <c r="K16" s="1297">
        <v>100</v>
      </c>
      <c r="L16" s="1300">
        <v>98.764961101063093</v>
      </c>
      <c r="M16" s="1301">
        <v>70.341767434356299</v>
      </c>
      <c r="N16" s="1297">
        <v>77.575055597175009</v>
      </c>
      <c r="O16" s="1297">
        <v>76.698442017544437</v>
      </c>
      <c r="P16" s="1297">
        <v>83.961554505316698</v>
      </c>
      <c r="Q16" s="1298">
        <v>94.628753910728562</v>
      </c>
      <c r="R16" s="1299">
        <v>87.253981312715197</v>
      </c>
      <c r="S16" s="1297">
        <v>95.910738650105401</v>
      </c>
      <c r="T16" s="1297">
        <v>98.545865374595721</v>
      </c>
      <c r="U16" s="1297">
        <v>96.632438234822772</v>
      </c>
      <c r="V16" s="1297">
        <v>71.947893208415493</v>
      </c>
      <c r="W16" s="1297">
        <v>97.762467765062766</v>
      </c>
      <c r="X16" s="1297">
        <v>74.147751161743415</v>
      </c>
      <c r="Y16" s="1297">
        <v>87.025304921315112</v>
      </c>
      <c r="Z16" s="1297">
        <v>96.999674242842644</v>
      </c>
      <c r="AA16" s="1297">
        <v>62.968012749879044</v>
      </c>
      <c r="AB16" s="1297">
        <v>96.624511228735216</v>
      </c>
      <c r="AC16" s="1297">
        <v>85.859773887082838</v>
      </c>
      <c r="AD16" s="1889">
        <v>98.15655292694656</v>
      </c>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35"/>
      <c r="BA16" s="2185" t="s">
        <v>13</v>
      </c>
      <c r="BB16" s="147" t="s">
        <v>14</v>
      </c>
      <c r="BC16" s="1089" t="s">
        <v>35</v>
      </c>
      <c r="BD16" s="1109" t="s">
        <v>35</v>
      </c>
      <c r="BE16" s="1109" t="s">
        <v>35</v>
      </c>
      <c r="BF16" s="1109" t="s">
        <v>35</v>
      </c>
      <c r="BG16" s="1130" t="s">
        <v>35</v>
      </c>
      <c r="BH16" s="1151" t="s">
        <v>35</v>
      </c>
      <c r="BI16" s="1109" t="s">
        <v>35</v>
      </c>
      <c r="BJ16" s="1109" t="s">
        <v>35</v>
      </c>
      <c r="BK16" s="1109" t="s">
        <v>35</v>
      </c>
      <c r="BL16" s="1130" t="s">
        <v>35</v>
      </c>
      <c r="BM16" s="1151" t="s">
        <v>35</v>
      </c>
      <c r="BN16" s="1109" t="s">
        <v>35</v>
      </c>
      <c r="BO16" s="1109" t="s">
        <v>35</v>
      </c>
      <c r="BP16" s="1109" t="s">
        <v>35</v>
      </c>
      <c r="BQ16" s="1130" t="s">
        <v>35</v>
      </c>
      <c r="BR16" s="1151" t="s">
        <v>35</v>
      </c>
      <c r="BS16" s="1109" t="s">
        <v>35</v>
      </c>
      <c r="BT16" s="1109" t="s">
        <v>35</v>
      </c>
      <c r="BU16" s="1109" t="s">
        <v>35</v>
      </c>
      <c r="BV16" s="1109" t="s">
        <v>35</v>
      </c>
      <c r="BW16" s="1109" t="s">
        <v>35</v>
      </c>
      <c r="BX16" s="1109" t="s">
        <v>35</v>
      </c>
      <c r="BY16" s="1171" t="s">
        <v>35</v>
      </c>
      <c r="BZ16" s="1171" t="s">
        <v>35</v>
      </c>
      <c r="CA16" s="1171" t="s">
        <v>35</v>
      </c>
      <c r="CB16" s="1171" t="s">
        <v>35</v>
      </c>
      <c r="CC16" s="1171" t="s">
        <v>35</v>
      </c>
      <c r="CD16" s="1171" t="s">
        <v>35</v>
      </c>
      <c r="CE16" s="1837"/>
      <c r="CF16" s="1837"/>
      <c r="CG16" s="1837"/>
      <c r="CH16" s="1837"/>
      <c r="CI16" s="1837"/>
      <c r="CJ16" s="1837"/>
      <c r="CK16" s="1837"/>
      <c r="CL16" s="1837"/>
      <c r="CM16" s="1837"/>
      <c r="CN16" s="1837"/>
      <c r="CO16" s="1837"/>
      <c r="CP16" s="1837"/>
      <c r="CQ16" s="1837"/>
      <c r="CR16" s="1837"/>
      <c r="CS16" s="1837"/>
      <c r="CT16" s="1837"/>
      <c r="CU16" s="1837"/>
      <c r="CV16" s="1837"/>
      <c r="CW16" s="1837"/>
      <c r="CX16" s="1837"/>
      <c r="CY16" s="1837"/>
      <c r="CZ16" s="1837"/>
    </row>
    <row r="17" s="423" customFormat="true" ht="15" customHeight="true" x14ac:dyDescent="0.2">
      <c r="A17" s="2323"/>
      <c r="B17" s="1457" t="s">
        <v>51</v>
      </c>
      <c r="C17" s="1302">
        <v>26.57690854250357</v>
      </c>
      <c r="D17" s="1303">
        <v>21.110706940934328</v>
      </c>
      <c r="E17" s="1303">
        <v>10.371722285206483</v>
      </c>
      <c r="F17" s="1303">
        <v>3.3696700448390624</v>
      </c>
      <c r="G17" s="1304">
        <v>0.64861399479222159</v>
      </c>
      <c r="H17" s="1305">
        <v>6.2438803151211619</v>
      </c>
      <c r="I17" s="1303">
        <v>2.637252501737207</v>
      </c>
      <c r="J17" s="1303">
        <v>2.730641769993094</v>
      </c>
      <c r="K17" s="1303">
        <v>0</v>
      </c>
      <c r="L17" s="1306">
        <v>1.235038898936903</v>
      </c>
      <c r="M17" s="1307">
        <v>29.65823256564374</v>
      </c>
      <c r="N17" s="1303">
        <v>22.424944402824966</v>
      </c>
      <c r="O17" s="1303">
        <v>23.301557982455716</v>
      </c>
      <c r="P17" s="1303">
        <v>16.038445494683295</v>
      </c>
      <c r="Q17" s="1304">
        <v>5.3712460892713834</v>
      </c>
      <c r="R17" s="1305">
        <v>12.746018687284918</v>
      </c>
      <c r="S17" s="1303">
        <v>4.0892613498944872</v>
      </c>
      <c r="T17" s="1303">
        <v>1.4541346254042919</v>
      </c>
      <c r="U17" s="1303">
        <v>3.3675617651772329</v>
      </c>
      <c r="V17" s="1303">
        <v>28.052106791584453</v>
      </c>
      <c r="W17" s="1303">
        <v>2.2375322349372175</v>
      </c>
      <c r="X17" s="1303">
        <v>25.852248838256546</v>
      </c>
      <c r="Y17" s="1303">
        <v>12.974695078684825</v>
      </c>
      <c r="Z17" s="1303">
        <v>3.0003257571573623</v>
      </c>
      <c r="AA17" s="1303">
        <v>37.031987250120899</v>
      </c>
      <c r="AB17" s="1303">
        <v>3.3754887712647834</v>
      </c>
      <c r="AC17" s="1303">
        <v>14.140226112917231</v>
      </c>
      <c r="AD17" s="1890">
        <v>1.8434470730533985</v>
      </c>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35"/>
      <c r="BA17" s="2186"/>
      <c r="BB17" s="148" t="s">
        <v>51</v>
      </c>
      <c r="BC17" s="1090" t="s">
        <v>35</v>
      </c>
      <c r="BD17" s="1110" t="s">
        <v>35</v>
      </c>
      <c r="BE17" s="1110" t="s">
        <v>35</v>
      </c>
      <c r="BF17" s="1110" t="s">
        <v>35</v>
      </c>
      <c r="BG17" s="1131" t="s">
        <v>35</v>
      </c>
      <c r="BH17" s="1152" t="s">
        <v>35</v>
      </c>
      <c r="BI17" s="1110" t="s">
        <v>35</v>
      </c>
      <c r="BJ17" s="1110" t="s">
        <v>35</v>
      </c>
      <c r="BK17" s="1110" t="s">
        <v>35</v>
      </c>
      <c r="BL17" s="1131" t="s">
        <v>35</v>
      </c>
      <c r="BM17" s="1152" t="s">
        <v>35</v>
      </c>
      <c r="BN17" s="1110" t="s">
        <v>35</v>
      </c>
      <c r="BO17" s="1110" t="s">
        <v>35</v>
      </c>
      <c r="BP17" s="1110" t="s">
        <v>35</v>
      </c>
      <c r="BQ17" s="1131" t="s">
        <v>35</v>
      </c>
      <c r="BR17" s="1152" t="s">
        <v>35</v>
      </c>
      <c r="BS17" s="1110" t="s">
        <v>35</v>
      </c>
      <c r="BT17" s="1110" t="s">
        <v>35</v>
      </c>
      <c r="BU17" s="1110" t="s">
        <v>35</v>
      </c>
      <c r="BV17" s="1110" t="s">
        <v>35</v>
      </c>
      <c r="BW17" s="1110" t="s">
        <v>35</v>
      </c>
      <c r="BX17" s="1110" t="s">
        <v>35</v>
      </c>
      <c r="BY17" s="1172" t="s">
        <v>35</v>
      </c>
      <c r="BZ17" s="1172" t="s">
        <v>35</v>
      </c>
      <c r="CA17" s="1172" t="s">
        <v>35</v>
      </c>
      <c r="CB17" s="1172" t="s">
        <v>35</v>
      </c>
      <c r="CC17" s="1172" t="s">
        <v>35</v>
      </c>
      <c r="CD17" s="1172" t="s">
        <v>35</v>
      </c>
      <c r="CE17" s="1838"/>
      <c r="CF17" s="1838"/>
      <c r="CG17" s="1838"/>
      <c r="CH17" s="1838"/>
      <c r="CI17" s="1838"/>
      <c r="CJ17" s="1838"/>
      <c r="CK17" s="1838"/>
      <c r="CL17" s="1838"/>
      <c r="CM17" s="1838"/>
      <c r="CN17" s="1838"/>
      <c r="CO17" s="1838"/>
      <c r="CP17" s="1838"/>
      <c r="CQ17" s="1838"/>
      <c r="CR17" s="1838"/>
      <c r="CS17" s="1838"/>
      <c r="CT17" s="1838"/>
      <c r="CU17" s="1838"/>
      <c r="CV17" s="1838"/>
      <c r="CW17" s="1838"/>
      <c r="CX17" s="1838"/>
      <c r="CY17" s="1838"/>
      <c r="CZ17" s="1838"/>
    </row>
    <row r="18" s="423" customFormat="true" ht="15" customHeight="true" x14ac:dyDescent="0.2">
      <c r="A18" s="2323" t="s">
        <v>60</v>
      </c>
      <c r="B18" s="1457" t="s">
        <v>15</v>
      </c>
      <c r="C18" s="823">
        <f>C16*C23/100</f>
        <v>60.353781178062043</v>
      </c>
      <c r="D18" s="824">
        <f>D16*D23/100</f>
        <v>65.63589182514275</v>
      </c>
      <c r="E18" s="824">
        <f t="shared" ref="E18:AD18" si="0">E16*E23/100</f>
        <v>81.651360998176898</v>
      </c>
      <c r="F18" s="824">
        <f t="shared" si="0"/>
        <v>95.857287315519628</v>
      </c>
      <c r="G18" s="825">
        <f t="shared" si="0"/>
        <v>99.252034619202604</v>
      </c>
      <c r="H18" s="826">
        <f t="shared" si="0"/>
        <v>91.693485051811493</v>
      </c>
      <c r="I18" s="824">
        <f t="shared" si="0"/>
        <v>96.973296508269698</v>
      </c>
      <c r="J18" s="824">
        <f t="shared" si="0"/>
        <v>97.172088871776907</v>
      </c>
      <c r="K18" s="824">
        <f t="shared" si="0"/>
        <v>100</v>
      </c>
      <c r="L18" s="827">
        <f t="shared" si="0"/>
        <v>98.764961101063093</v>
      </c>
      <c r="M18" s="823">
        <f t="shared" si="0"/>
        <v>56.976831621828609</v>
      </c>
      <c r="N18" s="824">
        <f t="shared" si="0"/>
        <v>64.232146034460897</v>
      </c>
      <c r="O18" s="824">
        <f t="shared" si="0"/>
        <v>62.202436476228534</v>
      </c>
      <c r="P18" s="824">
        <f t="shared" si="0"/>
        <v>71.451282884024508</v>
      </c>
      <c r="Q18" s="825">
        <f t="shared" si="0"/>
        <v>90.181202476924312</v>
      </c>
      <c r="R18" s="826">
        <f t="shared" si="0"/>
        <v>79.313869013258113</v>
      </c>
      <c r="S18" s="824">
        <f t="shared" si="0"/>
        <v>94.376166831703728</v>
      </c>
      <c r="T18" s="824">
        <f t="shared" si="0"/>
        <v>97.56040672084977</v>
      </c>
      <c r="U18" s="824">
        <f t="shared" si="0"/>
        <v>95.956011167179</v>
      </c>
      <c r="V18" s="824">
        <f t="shared" si="0"/>
        <v>63.673885489447713</v>
      </c>
      <c r="W18" s="824">
        <f t="shared" si="0"/>
        <v>97.46918036176757</v>
      </c>
      <c r="X18" s="824">
        <f t="shared" si="0"/>
        <v>63.47047499445236</v>
      </c>
      <c r="Y18" s="824">
        <f t="shared" si="0"/>
        <v>75.537964671701516</v>
      </c>
      <c r="Z18" s="824">
        <f t="shared" si="0"/>
        <v>88.851701606443854</v>
      </c>
      <c r="AA18" s="824">
        <f t="shared" si="0"/>
        <v>52.326418595149477</v>
      </c>
      <c r="AB18" s="824">
        <f t="shared" si="0"/>
        <v>86.382313038489286</v>
      </c>
      <c r="AC18" s="824">
        <f t="shared" si="0"/>
        <v>70.662593909069173</v>
      </c>
      <c r="AD18" s="827">
        <f t="shared" si="0"/>
        <v>94.230290809868691</v>
      </c>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35"/>
      <c r="BA18" s="2186" t="s">
        <v>60</v>
      </c>
      <c r="BB18" s="148" t="s">
        <v>15</v>
      </c>
      <c r="BC18" s="1090" t="s">
        <v>35</v>
      </c>
      <c r="BD18" s="1110" t="s">
        <v>35</v>
      </c>
      <c r="BE18" s="1110" t="s">
        <v>35</v>
      </c>
      <c r="BF18" s="1110" t="s">
        <v>35</v>
      </c>
      <c r="BG18" s="1131" t="s">
        <v>35</v>
      </c>
      <c r="BH18" s="1152" t="s">
        <v>35</v>
      </c>
      <c r="BI18" s="1110" t="s">
        <v>35</v>
      </c>
      <c r="BJ18" s="1110" t="s">
        <v>35</v>
      </c>
      <c r="BK18" s="1110" t="s">
        <v>35</v>
      </c>
      <c r="BL18" s="1131" t="s">
        <v>35</v>
      </c>
      <c r="BM18" s="1152" t="s">
        <v>35</v>
      </c>
      <c r="BN18" s="1110" t="s">
        <v>35</v>
      </c>
      <c r="BO18" s="1110" t="s">
        <v>35</v>
      </c>
      <c r="BP18" s="1110" t="s">
        <v>35</v>
      </c>
      <c r="BQ18" s="1131" t="s">
        <v>35</v>
      </c>
      <c r="BR18" s="1152" t="s">
        <v>35</v>
      </c>
      <c r="BS18" s="1110" t="s">
        <v>35</v>
      </c>
      <c r="BT18" s="1110" t="s">
        <v>35</v>
      </c>
      <c r="BU18" s="1110" t="s">
        <v>35</v>
      </c>
      <c r="BV18" s="1110" t="s">
        <v>35</v>
      </c>
      <c r="BW18" s="1110" t="s">
        <v>35</v>
      </c>
      <c r="BX18" s="1110" t="s">
        <v>35</v>
      </c>
      <c r="BY18" s="1172" t="s">
        <v>35</v>
      </c>
      <c r="BZ18" s="1172" t="s">
        <v>35</v>
      </c>
      <c r="CA18" s="1172" t="s">
        <v>35</v>
      </c>
      <c r="CB18" s="1172" t="s">
        <v>35</v>
      </c>
      <c r="CC18" s="1172" t="s">
        <v>35</v>
      </c>
      <c r="CD18" s="1172" t="s">
        <v>35</v>
      </c>
      <c r="CE18" s="1838"/>
      <c r="CF18" s="1838"/>
      <c r="CG18" s="1838"/>
      <c r="CH18" s="1838"/>
      <c r="CI18" s="1838"/>
      <c r="CJ18" s="1838"/>
      <c r="CK18" s="1838"/>
      <c r="CL18" s="1838"/>
      <c r="CM18" s="1838"/>
      <c r="CN18" s="1838"/>
      <c r="CO18" s="1838"/>
      <c r="CP18" s="1838"/>
      <c r="CQ18" s="1838"/>
      <c r="CR18" s="1838"/>
      <c r="CS18" s="1838"/>
      <c r="CT18" s="1838"/>
      <c r="CU18" s="1838"/>
      <c r="CV18" s="1838"/>
      <c r="CW18" s="1838"/>
      <c r="CX18" s="1838"/>
      <c r="CY18" s="1838"/>
      <c r="CZ18" s="1838"/>
    </row>
    <row r="19" s="423" customFormat="true" ht="15" customHeight="true" x14ac:dyDescent="0.2">
      <c r="A19" s="2323"/>
      <c r="B19" s="1457" t="s">
        <v>16</v>
      </c>
      <c r="C19" s="823">
        <f>C16*C22/100</f>
        <v>13.06931027943436</v>
      </c>
      <c r="D19" s="824">
        <f>D16*D22/100</f>
        <v>13.253401233923057</v>
      </c>
      <c r="E19" s="824">
        <f t="shared" ref="E19:AD19" si="1">E16*E22/100</f>
        <v>7.9769167166166248</v>
      </c>
      <c r="F19" s="824">
        <f t="shared" si="1"/>
        <v>0.77304263964128739</v>
      </c>
      <c r="G19" s="825">
        <f t="shared" si="1"/>
        <v>9.935138600520782E-2</v>
      </c>
      <c r="H19" s="826">
        <f t="shared" si="1"/>
        <v>2.0626346330673346</v>
      </c>
      <c r="I19" s="824">
        <f t="shared" si="1"/>
        <v>0.38945098999305111</v>
      </c>
      <c r="J19" s="824">
        <f t="shared" si="1"/>
        <v>9.726935823000693E-2</v>
      </c>
      <c r="K19" s="824">
        <f t="shared" si="1"/>
        <v>0</v>
      </c>
      <c r="L19" s="827">
        <f t="shared" si="1"/>
        <v>0</v>
      </c>
      <c r="M19" s="823">
        <f t="shared" si="1"/>
        <v>13.364935812527698</v>
      </c>
      <c r="N19" s="824">
        <f t="shared" si="1"/>
        <v>13.342909562714102</v>
      </c>
      <c r="O19" s="824">
        <f t="shared" si="1"/>
        <v>14.496005541315897</v>
      </c>
      <c r="P19" s="824">
        <f t="shared" si="1"/>
        <v>12.510271621292189</v>
      </c>
      <c r="Q19" s="825">
        <f t="shared" si="1"/>
        <v>4.447551433804243</v>
      </c>
      <c r="R19" s="826">
        <f t="shared" si="1"/>
        <v>7.9401122994570823</v>
      </c>
      <c r="S19" s="824">
        <f t="shared" si="1"/>
        <v>1.5345718184016865</v>
      </c>
      <c r="T19" s="824">
        <f t="shared" si="1"/>
        <v>0.9854586537459572</v>
      </c>
      <c r="U19" s="824">
        <f t="shared" si="1"/>
        <v>0.67642706764375926</v>
      </c>
      <c r="V19" s="824">
        <f t="shared" si="1"/>
        <v>8.2740077189677823</v>
      </c>
      <c r="W19" s="824">
        <f t="shared" si="1"/>
        <v>0.29328740329518832</v>
      </c>
      <c r="X19" s="824">
        <f t="shared" si="1"/>
        <v>10.677276167291051</v>
      </c>
      <c r="Y19" s="824">
        <f t="shared" si="1"/>
        <v>11.487340249613593</v>
      </c>
      <c r="Z19" s="824">
        <f t="shared" si="1"/>
        <v>8.1479726363987819</v>
      </c>
      <c r="AA19" s="824">
        <f t="shared" si="1"/>
        <v>10.641594154729557</v>
      </c>
      <c r="AB19" s="824">
        <f t="shared" si="1"/>
        <v>10.242198190245933</v>
      </c>
      <c r="AC19" s="824">
        <f t="shared" si="1"/>
        <v>15.197179978013661</v>
      </c>
      <c r="AD19" s="827">
        <f t="shared" si="1"/>
        <v>3.9262621170778624</v>
      </c>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35"/>
      <c r="BA19" s="2186"/>
      <c r="BB19" s="148" t="s">
        <v>16</v>
      </c>
      <c r="BC19" s="1090" t="s">
        <v>35</v>
      </c>
      <c r="BD19" s="1110" t="s">
        <v>35</v>
      </c>
      <c r="BE19" s="1110" t="s">
        <v>35</v>
      </c>
      <c r="BF19" s="1110" t="s">
        <v>35</v>
      </c>
      <c r="BG19" s="1131" t="s">
        <v>35</v>
      </c>
      <c r="BH19" s="1152" t="s">
        <v>35</v>
      </c>
      <c r="BI19" s="1110" t="s">
        <v>35</v>
      </c>
      <c r="BJ19" s="1110" t="s">
        <v>35</v>
      </c>
      <c r="BK19" s="1110" t="s">
        <v>35</v>
      </c>
      <c r="BL19" s="1131" t="s">
        <v>35</v>
      </c>
      <c r="BM19" s="1152" t="s">
        <v>35</v>
      </c>
      <c r="BN19" s="1110" t="s">
        <v>35</v>
      </c>
      <c r="BO19" s="1110" t="s">
        <v>35</v>
      </c>
      <c r="BP19" s="1110" t="s">
        <v>35</v>
      </c>
      <c r="BQ19" s="1131" t="s">
        <v>35</v>
      </c>
      <c r="BR19" s="1152" t="s">
        <v>35</v>
      </c>
      <c r="BS19" s="1110" t="s">
        <v>35</v>
      </c>
      <c r="BT19" s="1110" t="s">
        <v>35</v>
      </c>
      <c r="BU19" s="1110" t="s">
        <v>35</v>
      </c>
      <c r="BV19" s="1110" t="s">
        <v>35</v>
      </c>
      <c r="BW19" s="1110" t="s">
        <v>35</v>
      </c>
      <c r="BX19" s="1110" t="s">
        <v>35</v>
      </c>
      <c r="BY19" s="1172" t="s">
        <v>35</v>
      </c>
      <c r="BZ19" s="1172" t="s">
        <v>35</v>
      </c>
      <c r="CA19" s="1172" t="s">
        <v>35</v>
      </c>
      <c r="CB19" s="1172" t="s">
        <v>35</v>
      </c>
      <c r="CC19" s="1172" t="s">
        <v>35</v>
      </c>
      <c r="CD19" s="1172" t="s">
        <v>35</v>
      </c>
      <c r="CE19" s="1838"/>
      <c r="CF19" s="1838"/>
      <c r="CG19" s="1838"/>
      <c r="CH19" s="1838"/>
      <c r="CI19" s="1838"/>
      <c r="CJ19" s="1838"/>
      <c r="CK19" s="1838"/>
      <c r="CL19" s="1838"/>
      <c r="CM19" s="1838"/>
      <c r="CN19" s="1838"/>
      <c r="CO19" s="1838"/>
      <c r="CP19" s="1838"/>
      <c r="CQ19" s="1838"/>
      <c r="CR19" s="1838"/>
      <c r="CS19" s="1838"/>
      <c r="CT19" s="1838"/>
      <c r="CU19" s="1838"/>
      <c r="CV19" s="1838"/>
      <c r="CW19" s="1838"/>
      <c r="CX19" s="1838"/>
      <c r="CY19" s="1838"/>
      <c r="CZ19" s="1838"/>
    </row>
    <row r="20" s="423" customFormat="true" ht="15" customHeight="true" x14ac:dyDescent="0.2">
      <c r="A20" s="2323"/>
      <c r="B20" s="1457" t="s">
        <v>22</v>
      </c>
      <c r="C20" s="823">
        <f>100-C18-C19-C21</f>
        <v>10.397045028621271</v>
      </c>
      <c r="D20" s="824">
        <f>100-D18-D19-D21</f>
        <v>7.3349546908959873</v>
      </c>
      <c r="E20" s="824">
        <f t="shared" ref="E20:AD20" si="2">100-E18-E19-E21</f>
        <v>5.0084865625920756</v>
      </c>
      <c r="F20" s="824">
        <f t="shared" si="2"/>
        <v>2.6748906619903243</v>
      </c>
      <c r="G20" s="825">
        <f t="shared" si="2"/>
        <v>0.57172686329114031</v>
      </c>
      <c r="H20" s="826">
        <f t="shared" si="2"/>
        <v>5.0790235152624605</v>
      </c>
      <c r="I20" s="824">
        <f t="shared" si="2"/>
        <v>2.637252501737251</v>
      </c>
      <c r="J20" s="824">
        <f t="shared" si="2"/>
        <v>2.7306417699930861</v>
      </c>
      <c r="K20" s="824">
        <f t="shared" si="2"/>
        <v>0</v>
      </c>
      <c r="L20" s="827">
        <f t="shared" si="2"/>
        <v>1.2350388989369065</v>
      </c>
      <c r="M20" s="823">
        <f t="shared" si="2"/>
        <v>11.967283148370839</v>
      </c>
      <c r="N20" s="824">
        <f t="shared" si="2"/>
        <v>7.1323977292213474</v>
      </c>
      <c r="O20" s="824">
        <f t="shared" si="2"/>
        <v>8.8194853103035591</v>
      </c>
      <c r="P20" s="824">
        <f t="shared" si="2"/>
        <v>6.2240162760913069</v>
      </c>
      <c r="Q20" s="825">
        <f t="shared" si="2"/>
        <v>1.9876147127253607</v>
      </c>
      <c r="R20" s="826">
        <f t="shared" si="2"/>
        <v>4.7863975715390792</v>
      </c>
      <c r="S20" s="824">
        <f t="shared" si="2"/>
        <v>2.4495238984884784</v>
      </c>
      <c r="T20" s="824">
        <f t="shared" si="2"/>
        <v>0.81544162694290845</v>
      </c>
      <c r="U20" s="824">
        <f t="shared" si="2"/>
        <v>0.8972277943044471</v>
      </c>
      <c r="V20" s="824">
        <f t="shared" si="2"/>
        <v>5.8906954896424395</v>
      </c>
      <c r="W20" s="824">
        <f t="shared" si="2"/>
        <v>2.2199569803173325</v>
      </c>
      <c r="X20" s="824">
        <f t="shared" si="2"/>
        <v>21.436401390446967</v>
      </c>
      <c r="Y20" s="824">
        <f t="shared" si="2"/>
        <v>5.7426648277909829</v>
      </c>
      <c r="Z20" s="824">
        <f t="shared" si="2"/>
        <v>2.5347348701928931</v>
      </c>
      <c r="AA20" s="824">
        <f t="shared" si="2"/>
        <v>7.2879227888385856</v>
      </c>
      <c r="AB20" s="824">
        <f t="shared" si="2"/>
        <v>2.159982829976526</v>
      </c>
      <c r="AC20" s="824">
        <f t="shared" si="2"/>
        <v>13.262101606395001</v>
      </c>
      <c r="AD20" s="827">
        <f t="shared" si="2"/>
        <v>1.8434470730534462</v>
      </c>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35"/>
      <c r="BA20" s="2186"/>
      <c r="BB20" s="148" t="s">
        <v>22</v>
      </c>
      <c r="BC20" s="1090" t="s">
        <v>35</v>
      </c>
      <c r="BD20" s="1110" t="s">
        <v>35</v>
      </c>
      <c r="BE20" s="1110" t="s">
        <v>35</v>
      </c>
      <c r="BF20" s="1110" t="s">
        <v>35</v>
      </c>
      <c r="BG20" s="1131" t="s">
        <v>35</v>
      </c>
      <c r="BH20" s="1152" t="s">
        <v>35</v>
      </c>
      <c r="BI20" s="1110" t="s">
        <v>35</v>
      </c>
      <c r="BJ20" s="1110" t="s">
        <v>35</v>
      </c>
      <c r="BK20" s="1110" t="s">
        <v>35</v>
      </c>
      <c r="BL20" s="1131" t="s">
        <v>35</v>
      </c>
      <c r="BM20" s="1152" t="s">
        <v>35</v>
      </c>
      <c r="BN20" s="1110" t="s">
        <v>35</v>
      </c>
      <c r="BO20" s="1110" t="s">
        <v>35</v>
      </c>
      <c r="BP20" s="1110" t="s">
        <v>35</v>
      </c>
      <c r="BQ20" s="1131" t="s">
        <v>35</v>
      </c>
      <c r="BR20" s="1152" t="s">
        <v>35</v>
      </c>
      <c r="BS20" s="1110" t="s">
        <v>35</v>
      </c>
      <c r="BT20" s="1110" t="s">
        <v>35</v>
      </c>
      <c r="BU20" s="1110" t="s">
        <v>35</v>
      </c>
      <c r="BV20" s="1110" t="s">
        <v>35</v>
      </c>
      <c r="BW20" s="1110" t="s">
        <v>35</v>
      </c>
      <c r="BX20" s="1110" t="s">
        <v>35</v>
      </c>
      <c r="BY20" s="1172" t="s">
        <v>35</v>
      </c>
      <c r="BZ20" s="1172" t="s">
        <v>35</v>
      </c>
      <c r="CA20" s="1172" t="s">
        <v>35</v>
      </c>
      <c r="CB20" s="1172" t="s">
        <v>35</v>
      </c>
      <c r="CC20" s="1172" t="s">
        <v>35</v>
      </c>
      <c r="CD20" s="1172" t="s">
        <v>35</v>
      </c>
      <c r="CE20" s="1838"/>
      <c r="CF20" s="1838"/>
      <c r="CG20" s="1838"/>
      <c r="CH20" s="1838"/>
      <c r="CI20" s="1838"/>
      <c r="CJ20" s="1838"/>
      <c r="CK20" s="1838"/>
      <c r="CL20" s="1838"/>
      <c r="CM20" s="1838"/>
      <c r="CN20" s="1838"/>
      <c r="CO20" s="1838"/>
      <c r="CP20" s="1838"/>
      <c r="CQ20" s="1838"/>
      <c r="CR20" s="1838"/>
      <c r="CS20" s="1838"/>
      <c r="CT20" s="1838"/>
      <c r="CU20" s="1838"/>
      <c r="CV20" s="1838"/>
      <c r="CW20" s="1838"/>
      <c r="CX20" s="1838"/>
      <c r="CY20" s="1838"/>
      <c r="CZ20" s="1838"/>
    </row>
    <row r="21" s="423" customFormat="true" ht="15" customHeight="true" x14ac:dyDescent="0.2">
      <c r="A21" s="2323"/>
      <c r="B21" s="1457" t="s">
        <v>17</v>
      </c>
      <c r="C21" s="1302">
        <v>16.179863513882324</v>
      </c>
      <c r="D21" s="1303">
        <v>13.775752250038206</v>
      </c>
      <c r="E21" s="1303">
        <v>5.3632357226144016</v>
      </c>
      <c r="F21" s="1303">
        <v>0.69477938284876073</v>
      </c>
      <c r="G21" s="1304">
        <v>7.6887131501048006E-2</v>
      </c>
      <c r="H21" s="1305">
        <v>1.1648567998587123</v>
      </c>
      <c r="I21" s="1303">
        <v>0</v>
      </c>
      <c r="J21" s="1303">
        <v>0</v>
      </c>
      <c r="K21" s="1303">
        <v>0</v>
      </c>
      <c r="L21" s="1306">
        <v>0</v>
      </c>
      <c r="M21" s="1307">
        <v>17.690949417272854</v>
      </c>
      <c r="N21" s="1303">
        <v>15.292546673603654</v>
      </c>
      <c r="O21" s="1303">
        <v>14.482072672152011</v>
      </c>
      <c r="P21" s="1303">
        <v>9.8144292185919948</v>
      </c>
      <c r="Q21" s="1304">
        <v>3.3836313765460839</v>
      </c>
      <c r="R21" s="1305">
        <v>7.9596211157457253</v>
      </c>
      <c r="S21" s="1303">
        <v>1.6397374514061072</v>
      </c>
      <c r="T21" s="1303">
        <v>0.63869299846136462</v>
      </c>
      <c r="U21" s="1303">
        <v>2.4703339708727938</v>
      </c>
      <c r="V21" s="1303">
        <v>22.161411301942067</v>
      </c>
      <c r="W21" s="1303">
        <v>1.7575254619908928E-2</v>
      </c>
      <c r="X21" s="1303">
        <v>4.4158474478096226</v>
      </c>
      <c r="Y21" s="1303">
        <v>7.2320302508939074</v>
      </c>
      <c r="Z21" s="1303">
        <v>0.46559088696447148</v>
      </c>
      <c r="AA21" s="1303">
        <v>29.744064461282377</v>
      </c>
      <c r="AB21" s="1303">
        <v>1.2155059412882545</v>
      </c>
      <c r="AC21" s="1303">
        <v>0.87812450652216512</v>
      </c>
      <c r="AD21" s="1890">
        <v>0</v>
      </c>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35"/>
      <c r="BA21" s="2186"/>
      <c r="BB21" s="148" t="s">
        <v>17</v>
      </c>
      <c r="BC21" s="1090" t="s">
        <v>35</v>
      </c>
      <c r="BD21" s="1110" t="s">
        <v>35</v>
      </c>
      <c r="BE21" s="1110" t="s">
        <v>35</v>
      </c>
      <c r="BF21" s="1110" t="s">
        <v>35</v>
      </c>
      <c r="BG21" s="1131" t="s">
        <v>35</v>
      </c>
      <c r="BH21" s="1152" t="s">
        <v>35</v>
      </c>
      <c r="BI21" s="1110" t="s">
        <v>35</v>
      </c>
      <c r="BJ21" s="1110" t="s">
        <v>35</v>
      </c>
      <c r="BK21" s="1110" t="s">
        <v>35</v>
      </c>
      <c r="BL21" s="1131" t="s">
        <v>35</v>
      </c>
      <c r="BM21" s="1152" t="s">
        <v>35</v>
      </c>
      <c r="BN21" s="1110" t="s">
        <v>35</v>
      </c>
      <c r="BO21" s="1110" t="s">
        <v>35</v>
      </c>
      <c r="BP21" s="1110" t="s">
        <v>35</v>
      </c>
      <c r="BQ21" s="1131" t="s">
        <v>35</v>
      </c>
      <c r="BR21" s="1152" t="s">
        <v>35</v>
      </c>
      <c r="BS21" s="1110" t="s">
        <v>35</v>
      </c>
      <c r="BT21" s="1110" t="s">
        <v>35</v>
      </c>
      <c r="BU21" s="1110" t="s">
        <v>35</v>
      </c>
      <c r="BV21" s="1110" t="s">
        <v>35</v>
      </c>
      <c r="BW21" s="1110" t="s">
        <v>35</v>
      </c>
      <c r="BX21" s="1110" t="s">
        <v>35</v>
      </c>
      <c r="BY21" s="1172" t="s">
        <v>35</v>
      </c>
      <c r="BZ21" s="1172" t="s">
        <v>35</v>
      </c>
      <c r="CA21" s="1172" t="s">
        <v>35</v>
      </c>
      <c r="CB21" s="1172" t="s">
        <v>35</v>
      </c>
      <c r="CC21" s="1172" t="s">
        <v>35</v>
      </c>
      <c r="CD21" s="1172" t="s">
        <v>35</v>
      </c>
      <c r="CE21" s="1838"/>
      <c r="CF21" s="1838"/>
      <c r="CG21" s="1838"/>
      <c r="CH21" s="1838"/>
      <c r="CI21" s="1838"/>
      <c r="CJ21" s="1838"/>
      <c r="CK21" s="1838"/>
      <c r="CL21" s="1838"/>
      <c r="CM21" s="1838"/>
      <c r="CN21" s="1838"/>
      <c r="CO21" s="1838"/>
      <c r="CP21" s="1838"/>
      <c r="CQ21" s="1838"/>
      <c r="CR21" s="1838"/>
      <c r="CS21" s="1838"/>
      <c r="CT21" s="1838"/>
      <c r="CU21" s="1838"/>
      <c r="CV21" s="1838"/>
      <c r="CW21" s="1838"/>
      <c r="CX21" s="1838"/>
      <c r="CY21" s="1838"/>
      <c r="CZ21" s="1838"/>
    </row>
    <row r="22" s="423" customFormat="true" ht="15" customHeight="true" x14ac:dyDescent="0.2">
      <c r="A22" s="2323" t="s">
        <v>54</v>
      </c>
      <c r="B22" s="1457" t="s">
        <v>49</v>
      </c>
      <c r="C22" s="1302">
        <v>17.8</v>
      </c>
      <c r="D22" s="1303">
        <v>16.8</v>
      </c>
      <c r="E22" s="1303">
        <v>8.9</v>
      </c>
      <c r="F22" s="1303">
        <v>0.8</v>
      </c>
      <c r="G22" s="1304">
        <v>0.1</v>
      </c>
      <c r="H22" s="1305">
        <v>2.2000000000000002</v>
      </c>
      <c r="I22" s="1303">
        <v>0.4</v>
      </c>
      <c r="J22" s="1303">
        <v>0.1</v>
      </c>
      <c r="K22" s="1303">
        <v>0</v>
      </c>
      <c r="L22" s="1306">
        <v>0</v>
      </c>
      <c r="M22" s="1307">
        <v>19</v>
      </c>
      <c r="N22" s="1303">
        <v>17.2</v>
      </c>
      <c r="O22" s="1303">
        <v>18.899999999999999</v>
      </c>
      <c r="P22" s="1303">
        <v>14.9</v>
      </c>
      <c r="Q22" s="1304">
        <v>4.7</v>
      </c>
      <c r="R22" s="1305">
        <v>9.1</v>
      </c>
      <c r="S22" s="1303">
        <v>1.6</v>
      </c>
      <c r="T22" s="1303">
        <v>1</v>
      </c>
      <c r="U22" s="1303">
        <v>0.7</v>
      </c>
      <c r="V22" s="1303">
        <v>11.5</v>
      </c>
      <c r="W22" s="1303">
        <v>0.3</v>
      </c>
      <c r="X22" s="1303">
        <v>14.4</v>
      </c>
      <c r="Y22" s="1303">
        <v>13.2</v>
      </c>
      <c r="Z22" s="1303">
        <v>8.4</v>
      </c>
      <c r="AA22" s="1303">
        <v>16.899999999999999</v>
      </c>
      <c r="AB22" s="1303">
        <v>10.6</v>
      </c>
      <c r="AC22" s="1303">
        <v>17.7</v>
      </c>
      <c r="AD22" s="1890">
        <v>4</v>
      </c>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35"/>
      <c r="BA22" s="2186" t="s">
        <v>54</v>
      </c>
      <c r="BB22" s="148" t="s">
        <v>49</v>
      </c>
      <c r="BC22" s="1090" t="s">
        <v>35</v>
      </c>
      <c r="BD22" s="1110" t="s">
        <v>35</v>
      </c>
      <c r="BE22" s="1110" t="s">
        <v>35</v>
      </c>
      <c r="BF22" s="1110" t="s">
        <v>35</v>
      </c>
      <c r="BG22" s="1131" t="s">
        <v>35</v>
      </c>
      <c r="BH22" s="1152" t="s">
        <v>35</v>
      </c>
      <c r="BI22" s="1110" t="s">
        <v>35</v>
      </c>
      <c r="BJ22" s="1110" t="s">
        <v>35</v>
      </c>
      <c r="BK22" s="1110" t="s">
        <v>35</v>
      </c>
      <c r="BL22" s="1131" t="s">
        <v>35</v>
      </c>
      <c r="BM22" s="1152" t="s">
        <v>35</v>
      </c>
      <c r="BN22" s="1110" t="s">
        <v>35</v>
      </c>
      <c r="BO22" s="1110" t="s">
        <v>35</v>
      </c>
      <c r="BP22" s="1110" t="s">
        <v>35</v>
      </c>
      <c r="BQ22" s="1131" t="s">
        <v>35</v>
      </c>
      <c r="BR22" s="1152" t="s">
        <v>35</v>
      </c>
      <c r="BS22" s="1110" t="s">
        <v>35</v>
      </c>
      <c r="BT22" s="1110" t="s">
        <v>35</v>
      </c>
      <c r="BU22" s="1110" t="s">
        <v>35</v>
      </c>
      <c r="BV22" s="1110" t="s">
        <v>35</v>
      </c>
      <c r="BW22" s="1110" t="s">
        <v>35</v>
      </c>
      <c r="BX22" s="1110" t="s">
        <v>35</v>
      </c>
      <c r="BY22" s="1172" t="s">
        <v>35</v>
      </c>
      <c r="BZ22" s="1172" t="s">
        <v>35</v>
      </c>
      <c r="CA22" s="1172" t="s">
        <v>35</v>
      </c>
      <c r="CB22" s="1172" t="s">
        <v>35</v>
      </c>
      <c r="CC22" s="1172" t="s">
        <v>35</v>
      </c>
      <c r="CD22" s="1172" t="s">
        <v>35</v>
      </c>
      <c r="CE22" s="1838"/>
      <c r="CF22" s="1838"/>
      <c r="CG22" s="1838"/>
      <c r="CH22" s="1838"/>
      <c r="CI22" s="1838"/>
      <c r="CJ22" s="1838"/>
      <c r="CK22" s="1838"/>
      <c r="CL22" s="1838"/>
      <c r="CM22" s="1838"/>
      <c r="CN22" s="1838"/>
      <c r="CO22" s="1838"/>
      <c r="CP22" s="1838"/>
      <c r="CQ22" s="1838"/>
      <c r="CR22" s="1838"/>
      <c r="CS22" s="1838"/>
      <c r="CT22" s="1838"/>
      <c r="CU22" s="1838"/>
      <c r="CV22" s="1838"/>
      <c r="CW22" s="1838"/>
      <c r="CX22" s="1838"/>
      <c r="CY22" s="1838"/>
      <c r="CZ22" s="1838"/>
    </row>
    <row r="23" s="423" customFormat="true" ht="15" customHeight="true" x14ac:dyDescent="0.2">
      <c r="A23" s="2324"/>
      <c r="B23" s="1458" t="s">
        <v>48</v>
      </c>
      <c r="C23" s="1308">
        <v>82.2</v>
      </c>
      <c r="D23" s="1309">
        <v>83.2</v>
      </c>
      <c r="E23" s="1309">
        <v>91.1</v>
      </c>
      <c r="F23" s="1309">
        <v>99.2</v>
      </c>
      <c r="G23" s="1310">
        <v>99.9</v>
      </c>
      <c r="H23" s="1311">
        <v>97.8</v>
      </c>
      <c r="I23" s="1309">
        <v>99.6</v>
      </c>
      <c r="J23" s="1309">
        <v>99.9</v>
      </c>
      <c r="K23" s="1309">
        <v>100</v>
      </c>
      <c r="L23" s="1312">
        <v>100</v>
      </c>
      <c r="M23" s="1313">
        <v>81</v>
      </c>
      <c r="N23" s="1309">
        <v>82.8</v>
      </c>
      <c r="O23" s="1309">
        <v>81.099999999999994</v>
      </c>
      <c r="P23" s="1309">
        <v>85.1</v>
      </c>
      <c r="Q23" s="1310">
        <v>95.3</v>
      </c>
      <c r="R23" s="1311">
        <v>90.9</v>
      </c>
      <c r="S23" s="1309">
        <v>98.4</v>
      </c>
      <c r="T23" s="1309">
        <v>99</v>
      </c>
      <c r="U23" s="1309">
        <v>99.3</v>
      </c>
      <c r="V23" s="1309">
        <v>88.5</v>
      </c>
      <c r="W23" s="1309">
        <v>99.7</v>
      </c>
      <c r="X23" s="1309">
        <v>85.6</v>
      </c>
      <c r="Y23" s="1309">
        <v>86.8</v>
      </c>
      <c r="Z23" s="1309">
        <v>91.6</v>
      </c>
      <c r="AA23" s="1309">
        <v>83.1</v>
      </c>
      <c r="AB23" s="1309">
        <v>89.4</v>
      </c>
      <c r="AC23" s="1309">
        <v>82.3</v>
      </c>
      <c r="AD23" s="1891">
        <v>96</v>
      </c>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35"/>
      <c r="BA23" s="2187"/>
      <c r="BB23" s="149" t="s">
        <v>48</v>
      </c>
      <c r="BC23" s="1091" t="s">
        <v>35</v>
      </c>
      <c r="BD23" s="1111" t="s">
        <v>35</v>
      </c>
      <c r="BE23" s="1111" t="s">
        <v>35</v>
      </c>
      <c r="BF23" s="1111" t="s">
        <v>35</v>
      </c>
      <c r="BG23" s="1132" t="s">
        <v>35</v>
      </c>
      <c r="BH23" s="1153" t="s">
        <v>35</v>
      </c>
      <c r="BI23" s="1111" t="s">
        <v>35</v>
      </c>
      <c r="BJ23" s="1111" t="s">
        <v>35</v>
      </c>
      <c r="BK23" s="1111" t="s">
        <v>35</v>
      </c>
      <c r="BL23" s="1132" t="s">
        <v>35</v>
      </c>
      <c r="BM23" s="1153" t="s">
        <v>35</v>
      </c>
      <c r="BN23" s="1111" t="s">
        <v>35</v>
      </c>
      <c r="BO23" s="1111" t="s">
        <v>35</v>
      </c>
      <c r="BP23" s="1111" t="s">
        <v>35</v>
      </c>
      <c r="BQ23" s="1132" t="s">
        <v>35</v>
      </c>
      <c r="BR23" s="1153" t="s">
        <v>35</v>
      </c>
      <c r="BS23" s="1111" t="s">
        <v>35</v>
      </c>
      <c r="BT23" s="1111" t="s">
        <v>35</v>
      </c>
      <c r="BU23" s="1111" t="s">
        <v>35</v>
      </c>
      <c r="BV23" s="1111" t="s">
        <v>35</v>
      </c>
      <c r="BW23" s="1111" t="s">
        <v>35</v>
      </c>
      <c r="BX23" s="1111" t="s">
        <v>35</v>
      </c>
      <c r="BY23" s="1173" t="s">
        <v>35</v>
      </c>
      <c r="BZ23" s="1173" t="s">
        <v>35</v>
      </c>
      <c r="CA23" s="1173" t="s">
        <v>35</v>
      </c>
      <c r="CB23" s="1173" t="s">
        <v>35</v>
      </c>
      <c r="CC23" s="1173" t="s">
        <v>35</v>
      </c>
      <c r="CD23" s="1173" t="s">
        <v>35</v>
      </c>
      <c r="CE23" s="1839"/>
      <c r="CF23" s="1839"/>
      <c r="CG23" s="1839"/>
      <c r="CH23" s="1839"/>
      <c r="CI23" s="1839"/>
      <c r="CJ23" s="1839"/>
      <c r="CK23" s="1839"/>
      <c r="CL23" s="1839"/>
      <c r="CM23" s="1839"/>
      <c r="CN23" s="1839"/>
      <c r="CO23" s="1839"/>
      <c r="CP23" s="1839"/>
      <c r="CQ23" s="1839"/>
      <c r="CR23" s="1839"/>
      <c r="CS23" s="1839"/>
      <c r="CT23" s="1839"/>
      <c r="CU23" s="1839"/>
      <c r="CV23" s="1839"/>
      <c r="CW23" s="1839"/>
      <c r="CX23" s="1839"/>
      <c r="CY23" s="1839"/>
      <c r="CZ23" s="1839"/>
    </row>
    <row r="24" s="131" customFormat="true" ht="15" hidden="true" customHeight="true" x14ac:dyDescent="0.2">
      <c r="A24" s="2138"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39"/>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40"/>
      <c r="B26" s="241" t="s">
        <v>46</v>
      </c>
      <c r="C26" s="264"/>
      <c r="D26" s="265"/>
      <c r="E26" s="265"/>
      <c r="F26" s="265"/>
      <c r="G26" s="266"/>
      <c r="H26" s="267"/>
      <c r="I26" s="265"/>
      <c r="J26" s="265"/>
      <c r="K26" s="265"/>
      <c r="L26" s="268"/>
      <c r="M26" s="264"/>
      <c r="N26" s="265"/>
      <c r="O26" s="265"/>
      <c r="P26" s="265"/>
      <c r="Q26" s="266"/>
      <c r="R26" s="1765"/>
      <c r="S26" s="1766"/>
      <c r="T26" s="1766"/>
      <c r="U26" s="1766"/>
      <c r="V26" s="1766"/>
      <c r="W26" s="1766"/>
      <c r="X26" s="1766"/>
      <c r="Y26" s="1766"/>
      <c r="Z26" s="1766"/>
      <c r="AA26" s="1766"/>
      <c r="AB26" s="1767"/>
      <c r="AC26" s="1767"/>
      <c r="AD26" s="1767"/>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4" customFormat="true" ht="15" customHeight="true" x14ac:dyDescent="0.2">
      <c r="A27" s="130"/>
      <c r="B27" s="183"/>
      <c r="C27" s="2150" t="s">
        <v>114</v>
      </c>
      <c r="D27" s="2151"/>
      <c r="E27" s="2151"/>
      <c r="F27" s="2151"/>
      <c r="G27" s="2152"/>
      <c r="H27" s="2315" t="s">
        <v>38</v>
      </c>
      <c r="I27" s="2316"/>
      <c r="J27" s="2316"/>
      <c r="K27" s="2316"/>
      <c r="L27" s="2317"/>
      <c r="M27" s="2318" t="s">
        <v>37</v>
      </c>
      <c r="N27" s="2316"/>
      <c r="O27" s="2316"/>
      <c r="P27" s="2316"/>
      <c r="Q27" s="2317"/>
      <c r="R27" s="1872" t="s">
        <v>137</v>
      </c>
      <c r="S27" s="1879"/>
      <c r="T27" s="1879"/>
      <c r="U27" s="1879"/>
      <c r="V27" s="1879"/>
      <c r="W27" s="1879"/>
      <c r="X27" s="1879"/>
      <c r="Y27" s="1879"/>
      <c r="Z27" s="1879"/>
      <c r="AA27" s="1879"/>
      <c r="AB27" s="1879"/>
      <c r="AC27" s="1879"/>
      <c r="AD27" s="1880"/>
      <c r="AE27" s="615"/>
      <c r="AF27" s="615"/>
      <c r="AG27" s="615"/>
      <c r="AH27" s="615"/>
      <c r="AI27" s="615"/>
      <c r="AJ27" s="615"/>
      <c r="AK27" s="615"/>
      <c r="AL27" s="615"/>
      <c r="AM27" s="615"/>
      <c r="AN27" s="615"/>
      <c r="AO27" s="615"/>
      <c r="AP27" s="615"/>
      <c r="AQ27" s="615"/>
      <c r="AR27" s="615"/>
      <c r="AS27" s="615"/>
      <c r="AT27" s="615"/>
      <c r="AU27" s="615"/>
      <c r="AV27" s="615"/>
      <c r="AW27" s="615"/>
      <c r="AX27" s="615"/>
      <c r="AY27" s="615"/>
      <c r="AZ27" s="216"/>
      <c r="BA27" s="217" t="s">
        <v>128</v>
      </c>
      <c r="BB27" s="115" t="s">
        <v>95</v>
      </c>
      <c r="BC27" s="2188" t="s">
        <v>114</v>
      </c>
      <c r="BD27" s="2189"/>
      <c r="BE27" s="2189"/>
      <c r="BF27" s="2189"/>
      <c r="BG27" s="2190"/>
      <c r="BH27" s="2191" t="s">
        <v>38</v>
      </c>
      <c r="BI27" s="2189"/>
      <c r="BJ27" s="2189"/>
      <c r="BK27" s="2189"/>
      <c r="BL27" s="2190"/>
      <c r="BM27" s="2191" t="s">
        <v>37</v>
      </c>
      <c r="BN27" s="2189"/>
      <c r="BO27" s="2189"/>
      <c r="BP27" s="2189"/>
      <c r="BQ27" s="2192"/>
      <c r="BR27" s="1775" t="s">
        <v>137</v>
      </c>
      <c r="BS27" s="1776"/>
      <c r="BT27" s="1776"/>
      <c r="BU27" s="1776"/>
      <c r="BV27" s="1776"/>
      <c r="BW27" s="1776"/>
      <c r="BX27" s="1776"/>
      <c r="BY27" s="1777"/>
      <c r="BZ27" s="313"/>
      <c r="CA27" s="313"/>
      <c r="CB27" s="313"/>
      <c r="CC27" s="313"/>
      <c r="CD27" s="313"/>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24" customFormat="true" ht="12.75" x14ac:dyDescent="0.2">
      <c r="A28" s="184" t="s">
        <v>69</v>
      </c>
      <c r="B28" s="243"/>
      <c r="C28" s="272" t="s">
        <v>0</v>
      </c>
      <c r="D28" s="273" t="s">
        <v>1</v>
      </c>
      <c r="E28" s="273" t="s">
        <v>2</v>
      </c>
      <c r="F28" s="273" t="s">
        <v>3</v>
      </c>
      <c r="G28" s="274" t="s">
        <v>4</v>
      </c>
      <c r="H28" s="1243" t="s">
        <v>0</v>
      </c>
      <c r="I28" s="1195" t="s">
        <v>1</v>
      </c>
      <c r="J28" s="1195" t="s">
        <v>2</v>
      </c>
      <c r="K28" s="1195" t="s">
        <v>3</v>
      </c>
      <c r="L28" s="1196" t="s">
        <v>4</v>
      </c>
      <c r="M28" s="1231" t="s">
        <v>0</v>
      </c>
      <c r="N28" s="1195" t="s">
        <v>1</v>
      </c>
      <c r="O28" s="1195" t="s">
        <v>2</v>
      </c>
      <c r="P28" s="1195" t="s">
        <v>3</v>
      </c>
      <c r="Q28" s="1255" t="s">
        <v>4</v>
      </c>
      <c r="R28" s="1243" t="s">
        <v>146</v>
      </c>
      <c r="S28" s="1195" t="s">
        <v>147</v>
      </c>
      <c r="T28" s="1195" t="s">
        <v>148</v>
      </c>
      <c r="U28" s="1195" t="s">
        <v>149</v>
      </c>
      <c r="V28" s="1195" t="s">
        <v>150</v>
      </c>
      <c r="W28" s="1195" t="s">
        <v>151</v>
      </c>
      <c r="X28" s="1195" t="s">
        <v>152</v>
      </c>
      <c r="Y28" s="1195" t="s">
        <v>153</v>
      </c>
      <c r="Z28" s="1195" t="s">
        <v>154</v>
      </c>
      <c r="AA28" s="1195" t="s">
        <v>155</v>
      </c>
      <c r="AB28" s="1195" t="s">
        <v>156</v>
      </c>
      <c r="AC28" s="1195" t="s">
        <v>157</v>
      </c>
      <c r="AD28" s="1197" t="s">
        <v>158</v>
      </c>
      <c r="AE28" s="615"/>
      <c r="AF28" s="615"/>
      <c r="AG28" s="615"/>
      <c r="AH28" s="615"/>
      <c r="AI28" s="615"/>
      <c r="AJ28" s="615"/>
      <c r="AK28" s="615"/>
      <c r="AL28" s="615"/>
      <c r="AM28" s="615"/>
      <c r="AN28" s="615"/>
      <c r="AO28" s="615"/>
      <c r="AP28" s="615"/>
      <c r="AQ28" s="615"/>
      <c r="AR28" s="615"/>
      <c r="AS28" s="615"/>
      <c r="AT28" s="615"/>
      <c r="AU28" s="615"/>
      <c r="AV28" s="615"/>
      <c r="AW28" s="615"/>
      <c r="AX28" s="615"/>
      <c r="AY28" s="615"/>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146</v>
      </c>
      <c r="BS28" s="168" t="s">
        <v>147</v>
      </c>
      <c r="BT28" s="168" t="s">
        <v>148</v>
      </c>
      <c r="BU28" s="168" t="s">
        <v>149</v>
      </c>
      <c r="BV28" s="168" t="s">
        <v>150</v>
      </c>
      <c r="BW28" s="168" t="s">
        <v>151</v>
      </c>
      <c r="BX28" s="168" t="s">
        <v>152</v>
      </c>
      <c r="BY28" s="169" t="s">
        <v>153</v>
      </c>
      <c r="BZ28" s="169" t="s">
        <v>154</v>
      </c>
      <c r="CA28" s="169" t="s">
        <v>155</v>
      </c>
      <c r="CB28" s="169" t="s">
        <v>156</v>
      </c>
      <c r="CC28" s="169" t="s">
        <v>157</v>
      </c>
      <c r="CD28" s="169" t="s">
        <v>158</v>
      </c>
      <c r="CE28" s="1840"/>
      <c r="CF28" s="1840"/>
      <c r="CG28" s="1840"/>
      <c r="CH28" s="1840"/>
      <c r="CI28" s="1840"/>
      <c r="CJ28" s="1840"/>
      <c r="CK28" s="1840"/>
      <c r="CL28" s="1840"/>
      <c r="CM28" s="1840"/>
      <c r="CN28" s="1840"/>
      <c r="CO28" s="1840"/>
      <c r="CP28" s="1840"/>
      <c r="CQ28" s="1840"/>
      <c r="CR28" s="1840"/>
      <c r="CS28" s="1840"/>
      <c r="CT28" s="1840"/>
      <c r="CU28" s="1840"/>
      <c r="CV28" s="1840"/>
      <c r="CW28" s="1840"/>
      <c r="CX28" s="1840"/>
      <c r="CY28" s="1840"/>
      <c r="CZ28" s="1840"/>
    </row>
    <row r="29" s="424" customFormat="true" ht="15" customHeight="true" x14ac:dyDescent="0.2">
      <c r="A29" s="2310" t="s">
        <v>57</v>
      </c>
      <c r="B29" s="1459" t="s">
        <v>49</v>
      </c>
      <c r="C29" s="1314">
        <v>44.5</v>
      </c>
      <c r="D29" s="1315">
        <v>55.1</v>
      </c>
      <c r="E29" s="1315">
        <v>74.3</v>
      </c>
      <c r="F29" s="1315">
        <v>93.2</v>
      </c>
      <c r="G29" s="1316">
        <v>98.8</v>
      </c>
      <c r="H29" s="1317">
        <v>93.3</v>
      </c>
      <c r="I29" s="1315">
        <v>96.8</v>
      </c>
      <c r="J29" s="1315">
        <v>97.3</v>
      </c>
      <c r="K29" s="1315">
        <v>100</v>
      </c>
      <c r="L29" s="1318">
        <v>98.4</v>
      </c>
      <c r="M29" s="1319">
        <v>41.1</v>
      </c>
      <c r="N29" s="1315">
        <v>46.8</v>
      </c>
      <c r="O29" s="1315">
        <v>51.9</v>
      </c>
      <c r="P29" s="1315">
        <v>60.4</v>
      </c>
      <c r="Q29" s="1316">
        <v>80.900000000000006</v>
      </c>
      <c r="R29" s="1317">
        <v>48</v>
      </c>
      <c r="S29" s="1315">
        <v>91.5</v>
      </c>
      <c r="T29" s="1315">
        <v>87.9</v>
      </c>
      <c r="U29" s="1315">
        <v>92.5</v>
      </c>
      <c r="V29" s="1315">
        <v>64.599999999999994</v>
      </c>
      <c r="W29" s="1315">
        <v>96.1</v>
      </c>
      <c r="X29" s="1315">
        <v>40</v>
      </c>
      <c r="Y29" s="1315">
        <v>47.9</v>
      </c>
      <c r="Z29" s="1315">
        <v>73.5</v>
      </c>
      <c r="AA29" s="1315">
        <v>52.5</v>
      </c>
      <c r="AB29" s="1315">
        <v>90.8</v>
      </c>
      <c r="AC29" s="1315">
        <v>68.099999999999994</v>
      </c>
      <c r="AD29" s="1892">
        <v>85.8</v>
      </c>
      <c r="AE29" s="615"/>
      <c r="AF29" s="615"/>
      <c r="AG29" s="615"/>
      <c r="AH29" s="615"/>
      <c r="AI29" s="615"/>
      <c r="AJ29" s="615"/>
      <c r="AK29" s="615"/>
      <c r="AL29" s="615"/>
      <c r="AM29" s="615"/>
      <c r="AN29" s="615"/>
      <c r="AO29" s="615"/>
      <c r="AP29" s="615"/>
      <c r="AQ29" s="615"/>
      <c r="AR29" s="615"/>
      <c r="AS29" s="615"/>
      <c r="AT29" s="615"/>
      <c r="AU29" s="615"/>
      <c r="AV29" s="615"/>
      <c r="AW29" s="615"/>
      <c r="AX29" s="615"/>
      <c r="AY29" s="615"/>
      <c r="AZ29" s="216"/>
      <c r="BA29" s="2159" t="s">
        <v>57</v>
      </c>
      <c r="BB29" s="150" t="s">
        <v>49</v>
      </c>
      <c r="BC29" s="1092" t="s">
        <v>35</v>
      </c>
      <c r="BD29" s="1112" t="s">
        <v>35</v>
      </c>
      <c r="BE29" s="1112" t="s">
        <v>35</v>
      </c>
      <c r="BF29" s="1112" t="s">
        <v>35</v>
      </c>
      <c r="BG29" s="1133" t="s">
        <v>35</v>
      </c>
      <c r="BH29" s="1154" t="s">
        <v>35</v>
      </c>
      <c r="BI29" s="1112" t="s">
        <v>35</v>
      </c>
      <c r="BJ29" s="1112" t="s">
        <v>35</v>
      </c>
      <c r="BK29" s="1112" t="s">
        <v>35</v>
      </c>
      <c r="BL29" s="1133" t="s">
        <v>35</v>
      </c>
      <c r="BM29" s="1154" t="s">
        <v>35</v>
      </c>
      <c r="BN29" s="1112" t="s">
        <v>35</v>
      </c>
      <c r="BO29" s="1112" t="s">
        <v>35</v>
      </c>
      <c r="BP29" s="1112" t="s">
        <v>35</v>
      </c>
      <c r="BQ29" s="1133" t="s">
        <v>35</v>
      </c>
      <c r="BR29" s="1154" t="s">
        <v>35</v>
      </c>
      <c r="BS29" s="1112" t="s">
        <v>35</v>
      </c>
      <c r="BT29" s="1112" t="s">
        <v>35</v>
      </c>
      <c r="BU29" s="1112" t="s">
        <v>35</v>
      </c>
      <c r="BV29" s="1112" t="s">
        <v>35</v>
      </c>
      <c r="BW29" s="1112" t="s">
        <v>35</v>
      </c>
      <c r="BX29" s="1112" t="s">
        <v>35</v>
      </c>
      <c r="BY29" s="1174" t="s">
        <v>35</v>
      </c>
      <c r="BZ29" s="1174" t="s">
        <v>35</v>
      </c>
      <c r="CA29" s="1174" t="s">
        <v>35</v>
      </c>
      <c r="CB29" s="1174" t="s">
        <v>35</v>
      </c>
      <c r="CC29" s="1174" t="s">
        <v>35</v>
      </c>
      <c r="CD29" s="1174" t="s">
        <v>35</v>
      </c>
      <c r="CE29" s="1841"/>
      <c r="CF29" s="1841"/>
      <c r="CG29" s="1841"/>
      <c r="CH29" s="1841"/>
      <c r="CI29" s="1841"/>
      <c r="CJ29" s="1841"/>
      <c r="CK29" s="1841"/>
      <c r="CL29" s="1841"/>
      <c r="CM29" s="1841"/>
      <c r="CN29" s="1841"/>
      <c r="CO29" s="1841"/>
      <c r="CP29" s="1841"/>
      <c r="CQ29" s="1841"/>
      <c r="CR29" s="1841"/>
      <c r="CS29" s="1841"/>
      <c r="CT29" s="1841"/>
      <c r="CU29" s="1841"/>
      <c r="CV29" s="1841"/>
      <c r="CW29" s="1841"/>
      <c r="CX29" s="1841"/>
      <c r="CY29" s="1841"/>
      <c r="CZ29" s="1841"/>
    </row>
    <row r="30" s="424" customFormat="true" ht="15" customHeight="true" x14ac:dyDescent="0.2">
      <c r="A30" s="2311"/>
      <c r="B30" s="1460" t="s">
        <v>48</v>
      </c>
      <c r="C30" s="1320">
        <v>55.5</v>
      </c>
      <c r="D30" s="1321">
        <v>44.9</v>
      </c>
      <c r="E30" s="1321">
        <v>25.7</v>
      </c>
      <c r="F30" s="1321">
        <v>6.8</v>
      </c>
      <c r="G30" s="1322">
        <v>1.2</v>
      </c>
      <c r="H30" s="1323">
        <v>6.7</v>
      </c>
      <c r="I30" s="1321">
        <v>3.2</v>
      </c>
      <c r="J30" s="1321">
        <v>2.7</v>
      </c>
      <c r="K30" s="1321">
        <v>0</v>
      </c>
      <c r="L30" s="1324">
        <v>1.6</v>
      </c>
      <c r="M30" s="1325">
        <v>58.9</v>
      </c>
      <c r="N30" s="1321">
        <v>53.2</v>
      </c>
      <c r="O30" s="1321">
        <v>48.1</v>
      </c>
      <c r="P30" s="1321">
        <v>39.6</v>
      </c>
      <c r="Q30" s="1322">
        <v>19.100000000000001</v>
      </c>
      <c r="R30" s="1323">
        <v>52</v>
      </c>
      <c r="S30" s="1321">
        <v>8.5</v>
      </c>
      <c r="T30" s="1321">
        <v>12.1</v>
      </c>
      <c r="U30" s="1321">
        <v>7.5</v>
      </c>
      <c r="V30" s="1321">
        <v>35.4</v>
      </c>
      <c r="W30" s="1321">
        <v>3.9</v>
      </c>
      <c r="X30" s="1321">
        <v>60</v>
      </c>
      <c r="Y30" s="1321">
        <v>52.1</v>
      </c>
      <c r="Z30" s="1321">
        <v>26.5</v>
      </c>
      <c r="AA30" s="1321">
        <v>47.5</v>
      </c>
      <c r="AB30" s="1321">
        <v>9.1999999999999993</v>
      </c>
      <c r="AC30" s="1321">
        <v>31.9</v>
      </c>
      <c r="AD30" s="1893">
        <v>14.2</v>
      </c>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216"/>
      <c r="BA30" s="2160"/>
      <c r="BB30" s="151" t="s">
        <v>48</v>
      </c>
      <c r="BC30" s="1093" t="s">
        <v>35</v>
      </c>
      <c r="BD30" s="1113" t="s">
        <v>35</v>
      </c>
      <c r="BE30" s="1113" t="s">
        <v>35</v>
      </c>
      <c r="BF30" s="1113" t="s">
        <v>35</v>
      </c>
      <c r="BG30" s="1134" t="s">
        <v>35</v>
      </c>
      <c r="BH30" s="1155" t="s">
        <v>35</v>
      </c>
      <c r="BI30" s="1113" t="s">
        <v>35</v>
      </c>
      <c r="BJ30" s="1113" t="s">
        <v>35</v>
      </c>
      <c r="BK30" s="1113" t="s">
        <v>35</v>
      </c>
      <c r="BL30" s="1134" t="s">
        <v>35</v>
      </c>
      <c r="BM30" s="1155" t="s">
        <v>35</v>
      </c>
      <c r="BN30" s="1113" t="s">
        <v>35</v>
      </c>
      <c r="BO30" s="1113" t="s">
        <v>35</v>
      </c>
      <c r="BP30" s="1113" t="s">
        <v>35</v>
      </c>
      <c r="BQ30" s="1134" t="s">
        <v>35</v>
      </c>
      <c r="BR30" s="1155" t="s">
        <v>35</v>
      </c>
      <c r="BS30" s="1113" t="s">
        <v>35</v>
      </c>
      <c r="BT30" s="1113" t="s">
        <v>35</v>
      </c>
      <c r="BU30" s="1113" t="s">
        <v>35</v>
      </c>
      <c r="BV30" s="1113" t="s">
        <v>35</v>
      </c>
      <c r="BW30" s="1113" t="s">
        <v>35</v>
      </c>
      <c r="BX30" s="1113" t="s">
        <v>35</v>
      </c>
      <c r="BY30" s="1175" t="s">
        <v>35</v>
      </c>
      <c r="BZ30" s="1175" t="s">
        <v>35</v>
      </c>
      <c r="CA30" s="1175" t="s">
        <v>35</v>
      </c>
      <c r="CB30" s="1175" t="s">
        <v>35</v>
      </c>
      <c r="CC30" s="1175" t="s">
        <v>35</v>
      </c>
      <c r="CD30" s="1175" t="s">
        <v>35</v>
      </c>
      <c r="CE30" s="1842"/>
      <c r="CF30" s="1842"/>
      <c r="CG30" s="1842"/>
      <c r="CH30" s="1842"/>
      <c r="CI30" s="1842"/>
      <c r="CJ30" s="1842"/>
      <c r="CK30" s="1842"/>
      <c r="CL30" s="1842"/>
      <c r="CM30" s="1842"/>
      <c r="CN30" s="1842"/>
      <c r="CO30" s="1842"/>
      <c r="CP30" s="1842"/>
      <c r="CQ30" s="1842"/>
      <c r="CR30" s="1842"/>
      <c r="CS30" s="1842"/>
      <c r="CT30" s="1842"/>
      <c r="CU30" s="1842"/>
      <c r="CV30" s="1842"/>
      <c r="CW30" s="1842"/>
      <c r="CX30" s="1842"/>
      <c r="CY30" s="1842"/>
      <c r="CZ30" s="1842"/>
    </row>
    <row r="31" s="130" customFormat="true" ht="15" customHeight="true" x14ac:dyDescent="0.2">
      <c r="A31" s="2147" t="s">
        <v>103</v>
      </c>
      <c r="B31" s="249" t="s">
        <v>49</v>
      </c>
      <c r="C31" s="1326">
        <v>7.6</v>
      </c>
      <c r="D31" s="1327">
        <v>13.7</v>
      </c>
      <c r="E31" s="1327">
        <v>37.1</v>
      </c>
      <c r="F31" s="1327">
        <v>81.2</v>
      </c>
      <c r="G31" s="1328">
        <v>98.4</v>
      </c>
      <c r="H31" s="1329">
        <v>36.700000000000003</v>
      </c>
      <c r="I31" s="1327">
        <v>78</v>
      </c>
      <c r="J31" s="1327">
        <v>94.5</v>
      </c>
      <c r="K31" s="1327">
        <v>99.8</v>
      </c>
      <c r="L31" s="1330">
        <v>98.4</v>
      </c>
      <c r="M31" s="1331">
        <v>4.5</v>
      </c>
      <c r="N31" s="1327">
        <v>8.1999999999999993</v>
      </c>
      <c r="O31" s="1327">
        <v>12.2</v>
      </c>
      <c r="P31" s="1327">
        <v>28.6</v>
      </c>
      <c r="Q31" s="1328">
        <v>65</v>
      </c>
      <c r="R31" s="1329">
        <v>13.1</v>
      </c>
      <c r="S31" s="1327">
        <v>82.1</v>
      </c>
      <c r="T31" s="1327">
        <v>62</v>
      </c>
      <c r="U31" s="1327">
        <v>79.099999999999994</v>
      </c>
      <c r="V31" s="1327">
        <v>31.7</v>
      </c>
      <c r="W31" s="1327">
        <v>85</v>
      </c>
      <c r="X31" s="1327">
        <v>29</v>
      </c>
      <c r="Y31" s="1327">
        <v>13.4</v>
      </c>
      <c r="Z31" s="1327">
        <v>61.5</v>
      </c>
      <c r="AA31" s="1327">
        <v>19.5</v>
      </c>
      <c r="AB31" s="1327">
        <v>42.7</v>
      </c>
      <c r="AC31" s="1327">
        <v>32.4</v>
      </c>
      <c r="AD31" s="1894">
        <v>65.099999999999994</v>
      </c>
      <c r="AE31" s="615"/>
      <c r="AF31" s="615"/>
      <c r="AG31" s="615"/>
      <c r="AH31" s="615"/>
      <c r="AI31" s="615"/>
      <c r="AJ31" s="615"/>
      <c r="AK31" s="615"/>
      <c r="AL31" s="615"/>
      <c r="AM31" s="615"/>
      <c r="AN31" s="615"/>
      <c r="AO31" s="615"/>
      <c r="AP31" s="615"/>
      <c r="AQ31" s="615"/>
      <c r="AR31" s="615"/>
      <c r="AS31" s="615"/>
      <c r="AT31" s="615"/>
      <c r="AU31" s="615"/>
      <c r="AV31" s="615"/>
      <c r="AW31" s="615"/>
      <c r="AX31" s="615"/>
      <c r="AY31" s="615"/>
      <c r="AZ31" s="216"/>
      <c r="BA31" s="2160" t="s">
        <v>103</v>
      </c>
      <c r="BB31" s="151" t="s">
        <v>49</v>
      </c>
      <c r="BC31" s="1093" t="s">
        <v>35</v>
      </c>
      <c r="BD31" s="1113" t="s">
        <v>35</v>
      </c>
      <c r="BE31" s="1113" t="s">
        <v>35</v>
      </c>
      <c r="BF31" s="1113" t="s">
        <v>35</v>
      </c>
      <c r="BG31" s="1134" t="s">
        <v>35</v>
      </c>
      <c r="BH31" s="1155" t="s">
        <v>35</v>
      </c>
      <c r="BI31" s="1113" t="s">
        <v>35</v>
      </c>
      <c r="BJ31" s="1113" t="s">
        <v>35</v>
      </c>
      <c r="BK31" s="1113" t="s">
        <v>35</v>
      </c>
      <c r="BL31" s="1134" t="s">
        <v>35</v>
      </c>
      <c r="BM31" s="1155" t="s">
        <v>35</v>
      </c>
      <c r="BN31" s="1113" t="s">
        <v>35</v>
      </c>
      <c r="BO31" s="1113" t="s">
        <v>35</v>
      </c>
      <c r="BP31" s="1113" t="s">
        <v>35</v>
      </c>
      <c r="BQ31" s="1134" t="s">
        <v>35</v>
      </c>
      <c r="BR31" s="1155" t="s">
        <v>35</v>
      </c>
      <c r="BS31" s="1113" t="s">
        <v>35</v>
      </c>
      <c r="BT31" s="1113" t="s">
        <v>35</v>
      </c>
      <c r="BU31" s="1113" t="s">
        <v>35</v>
      </c>
      <c r="BV31" s="1113" t="s">
        <v>35</v>
      </c>
      <c r="BW31" s="1113" t="s">
        <v>35</v>
      </c>
      <c r="BX31" s="1113" t="s">
        <v>35</v>
      </c>
      <c r="BY31" s="1175" t="s">
        <v>35</v>
      </c>
      <c r="BZ31" s="1175" t="s">
        <v>35</v>
      </c>
      <c r="CA31" s="1175" t="s">
        <v>35</v>
      </c>
      <c r="CB31" s="1175" t="s">
        <v>35</v>
      </c>
      <c r="CC31" s="1175" t="s">
        <v>35</v>
      </c>
      <c r="CD31" s="1175" t="s">
        <v>35</v>
      </c>
      <c r="CE31" s="1842"/>
      <c r="CF31" s="1842"/>
      <c r="CG31" s="1842"/>
      <c r="CH31" s="1842"/>
      <c r="CI31" s="1842"/>
      <c r="CJ31" s="1842"/>
      <c r="CK31" s="1842"/>
      <c r="CL31" s="1842"/>
      <c r="CM31" s="1842"/>
      <c r="CN31" s="1842"/>
      <c r="CO31" s="1842"/>
      <c r="CP31" s="1842"/>
      <c r="CQ31" s="1842"/>
      <c r="CR31" s="1842"/>
      <c r="CS31" s="1842"/>
      <c r="CT31" s="1842"/>
      <c r="CU31" s="1842"/>
      <c r="CV31" s="1842"/>
      <c r="CW31" s="1842"/>
      <c r="CX31" s="1842"/>
      <c r="CY31" s="1842"/>
      <c r="CZ31" s="1842"/>
    </row>
    <row r="32" s="130" customFormat="true" ht="15" customHeight="true" x14ac:dyDescent="0.2">
      <c r="A32" s="2147"/>
      <c r="B32" s="249" t="s">
        <v>48</v>
      </c>
      <c r="C32" s="1320">
        <v>92.4</v>
      </c>
      <c r="D32" s="1321">
        <v>86.3</v>
      </c>
      <c r="E32" s="1321">
        <v>62.9</v>
      </c>
      <c r="F32" s="1321">
        <v>18.8</v>
      </c>
      <c r="G32" s="1322">
        <v>1.6</v>
      </c>
      <c r="H32" s="1323">
        <v>63.3</v>
      </c>
      <c r="I32" s="1321">
        <v>22</v>
      </c>
      <c r="J32" s="1321">
        <v>5.5</v>
      </c>
      <c r="K32" s="1321">
        <v>0.2</v>
      </c>
      <c r="L32" s="1324">
        <v>1.6</v>
      </c>
      <c r="M32" s="1325">
        <v>95.5</v>
      </c>
      <c r="N32" s="1321">
        <v>91.8</v>
      </c>
      <c r="O32" s="1321">
        <v>87.8</v>
      </c>
      <c r="P32" s="1321">
        <v>71.400000000000006</v>
      </c>
      <c r="Q32" s="1322">
        <v>35</v>
      </c>
      <c r="R32" s="1323">
        <v>86.9</v>
      </c>
      <c r="S32" s="1321">
        <v>17.899999999999999</v>
      </c>
      <c r="T32" s="1321">
        <v>38</v>
      </c>
      <c r="U32" s="1321">
        <v>20.9</v>
      </c>
      <c r="V32" s="1321">
        <v>68.3</v>
      </c>
      <c r="W32" s="1321">
        <v>15</v>
      </c>
      <c r="X32" s="1321">
        <v>71</v>
      </c>
      <c r="Y32" s="1321">
        <v>86.6</v>
      </c>
      <c r="Z32" s="1321">
        <v>38.5</v>
      </c>
      <c r="AA32" s="1321">
        <v>80.5</v>
      </c>
      <c r="AB32" s="1321">
        <v>57.3</v>
      </c>
      <c r="AC32" s="1321">
        <v>67.599999999999994</v>
      </c>
      <c r="AD32" s="1893">
        <v>34.9</v>
      </c>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216"/>
      <c r="BA32" s="2160"/>
      <c r="BB32" s="151" t="s">
        <v>48</v>
      </c>
      <c r="BC32" s="1093" t="s">
        <v>35</v>
      </c>
      <c r="BD32" s="1113" t="s">
        <v>35</v>
      </c>
      <c r="BE32" s="1113" t="s">
        <v>35</v>
      </c>
      <c r="BF32" s="1113" t="s">
        <v>35</v>
      </c>
      <c r="BG32" s="1134" t="s">
        <v>35</v>
      </c>
      <c r="BH32" s="1155" t="s">
        <v>35</v>
      </c>
      <c r="BI32" s="1113" t="s">
        <v>35</v>
      </c>
      <c r="BJ32" s="1113" t="s">
        <v>35</v>
      </c>
      <c r="BK32" s="1113" t="s">
        <v>35</v>
      </c>
      <c r="BL32" s="1134" t="s">
        <v>35</v>
      </c>
      <c r="BM32" s="1155" t="s">
        <v>35</v>
      </c>
      <c r="BN32" s="1113" t="s">
        <v>35</v>
      </c>
      <c r="BO32" s="1113" t="s">
        <v>35</v>
      </c>
      <c r="BP32" s="1113" t="s">
        <v>35</v>
      </c>
      <c r="BQ32" s="1134" t="s">
        <v>35</v>
      </c>
      <c r="BR32" s="1155" t="s">
        <v>35</v>
      </c>
      <c r="BS32" s="1113" t="s">
        <v>35</v>
      </c>
      <c r="BT32" s="1113" t="s">
        <v>35</v>
      </c>
      <c r="BU32" s="1113" t="s">
        <v>35</v>
      </c>
      <c r="BV32" s="1113" t="s">
        <v>35</v>
      </c>
      <c r="BW32" s="1113" t="s">
        <v>35</v>
      </c>
      <c r="BX32" s="1113" t="s">
        <v>35</v>
      </c>
      <c r="BY32" s="1175" t="s">
        <v>35</v>
      </c>
      <c r="BZ32" s="1175" t="s">
        <v>35</v>
      </c>
      <c r="CA32" s="1175" t="s">
        <v>35</v>
      </c>
      <c r="CB32" s="1175" t="s">
        <v>35</v>
      </c>
      <c r="CC32" s="1175" t="s">
        <v>35</v>
      </c>
      <c r="CD32" s="1175" t="s">
        <v>35</v>
      </c>
      <c r="CE32" s="1842"/>
      <c r="CF32" s="1842"/>
      <c r="CG32" s="1842"/>
      <c r="CH32" s="1842"/>
      <c r="CI32" s="1842"/>
      <c r="CJ32" s="1842"/>
      <c r="CK32" s="1842"/>
      <c r="CL32" s="1842"/>
      <c r="CM32" s="1842"/>
      <c r="CN32" s="1842"/>
      <c r="CO32" s="1842"/>
      <c r="CP32" s="1842"/>
      <c r="CQ32" s="1842"/>
      <c r="CR32" s="1842"/>
      <c r="CS32" s="1842"/>
      <c r="CT32" s="1842"/>
      <c r="CU32" s="1842"/>
      <c r="CV32" s="1842"/>
      <c r="CW32" s="1842"/>
      <c r="CX32" s="1842"/>
      <c r="CY32" s="1842"/>
      <c r="CZ32" s="1842"/>
    </row>
    <row r="33" s="130" customFormat="true" ht="15" customHeight="true" x14ac:dyDescent="0.2">
      <c r="A33" s="2147" t="s">
        <v>104</v>
      </c>
      <c r="B33" s="249" t="s">
        <v>49</v>
      </c>
      <c r="C33" s="1026" t="s">
        <v>35</v>
      </c>
      <c r="D33" s="1037" t="s">
        <v>35</v>
      </c>
      <c r="E33" s="1037" t="s">
        <v>35</v>
      </c>
      <c r="F33" s="1037" t="s">
        <v>35</v>
      </c>
      <c r="G33" s="1048" t="s">
        <v>35</v>
      </c>
      <c r="H33" s="1059" t="s">
        <v>35</v>
      </c>
      <c r="I33" s="1037" t="s">
        <v>35</v>
      </c>
      <c r="J33" s="1037" t="s">
        <v>35</v>
      </c>
      <c r="K33" s="1037" t="s">
        <v>35</v>
      </c>
      <c r="L33" s="1070" t="s">
        <v>35</v>
      </c>
      <c r="M33" s="1081" t="s">
        <v>35</v>
      </c>
      <c r="N33" s="1037" t="s">
        <v>35</v>
      </c>
      <c r="O33" s="1037" t="s">
        <v>35</v>
      </c>
      <c r="P33" s="1037" t="s">
        <v>35</v>
      </c>
      <c r="Q33" s="1048" t="s">
        <v>35</v>
      </c>
      <c r="R33" s="1059" t="s">
        <v>35</v>
      </c>
      <c r="S33" s="1037" t="s">
        <v>35</v>
      </c>
      <c r="T33" s="1037" t="s">
        <v>35</v>
      </c>
      <c r="U33" s="1037" t="s">
        <v>35</v>
      </c>
      <c r="V33" s="1037" t="s">
        <v>35</v>
      </c>
      <c r="W33" s="1037" t="s">
        <v>35</v>
      </c>
      <c r="X33" s="1037" t="s">
        <v>35</v>
      </c>
      <c r="Y33" s="1087" t="s">
        <v>35</v>
      </c>
      <c r="Z33" s="1087" t="s">
        <v>35</v>
      </c>
      <c r="AA33" s="1087" t="s">
        <v>35</v>
      </c>
      <c r="AB33" s="1087" t="s">
        <v>35</v>
      </c>
      <c r="AC33" s="1087" t="s">
        <v>35</v>
      </c>
      <c r="AD33" s="1811" t="s">
        <v>35</v>
      </c>
      <c r="AE33" s="1831"/>
      <c r="AF33" s="1831"/>
      <c r="AG33" s="1831"/>
      <c r="AH33" s="1831"/>
      <c r="AI33" s="1831"/>
      <c r="AJ33" s="1831"/>
      <c r="AK33" s="1831"/>
      <c r="AL33" s="1831"/>
      <c r="AM33" s="1831"/>
      <c r="AN33" s="1831"/>
      <c r="AO33" s="1831"/>
      <c r="AP33" s="1831"/>
      <c r="AQ33" s="1831"/>
      <c r="AR33" s="1831"/>
      <c r="AS33" s="1831"/>
      <c r="AT33" s="1831"/>
      <c r="AU33" s="1831"/>
      <c r="AV33" s="1831"/>
      <c r="AW33" s="1831"/>
      <c r="AX33" s="1831"/>
      <c r="AY33" s="1831"/>
      <c r="AZ33" s="215"/>
      <c r="BA33" s="2160" t="s">
        <v>104</v>
      </c>
      <c r="BB33" s="151" t="s">
        <v>49</v>
      </c>
      <c r="BC33" s="1093" t="s">
        <v>35</v>
      </c>
      <c r="BD33" s="1113" t="s">
        <v>35</v>
      </c>
      <c r="BE33" s="1113" t="s">
        <v>35</v>
      </c>
      <c r="BF33" s="1113" t="s">
        <v>35</v>
      </c>
      <c r="BG33" s="1134" t="s">
        <v>35</v>
      </c>
      <c r="BH33" s="1155" t="s">
        <v>35</v>
      </c>
      <c r="BI33" s="1113" t="s">
        <v>35</v>
      </c>
      <c r="BJ33" s="1113" t="s">
        <v>35</v>
      </c>
      <c r="BK33" s="1113" t="s">
        <v>35</v>
      </c>
      <c r="BL33" s="1134" t="s">
        <v>35</v>
      </c>
      <c r="BM33" s="1155" t="s">
        <v>35</v>
      </c>
      <c r="BN33" s="1113" t="s">
        <v>35</v>
      </c>
      <c r="BO33" s="1113" t="s">
        <v>35</v>
      </c>
      <c r="BP33" s="1113" t="s">
        <v>35</v>
      </c>
      <c r="BQ33" s="1134" t="s">
        <v>35</v>
      </c>
      <c r="BR33" s="1155" t="s">
        <v>35</v>
      </c>
      <c r="BS33" s="1113" t="s">
        <v>35</v>
      </c>
      <c r="BT33" s="1113" t="s">
        <v>35</v>
      </c>
      <c r="BU33" s="1113" t="s">
        <v>35</v>
      </c>
      <c r="BV33" s="1113" t="s">
        <v>35</v>
      </c>
      <c r="BW33" s="1113" t="s">
        <v>35</v>
      </c>
      <c r="BX33" s="1113" t="s">
        <v>35</v>
      </c>
      <c r="BY33" s="1175" t="s">
        <v>35</v>
      </c>
      <c r="BZ33" s="1175" t="s">
        <v>35</v>
      </c>
      <c r="CA33" s="1175" t="s">
        <v>35</v>
      </c>
      <c r="CB33" s="1175" t="s">
        <v>35</v>
      </c>
      <c r="CC33" s="1175" t="s">
        <v>35</v>
      </c>
      <c r="CD33" s="1175" t="s">
        <v>35</v>
      </c>
      <c r="CE33" s="1842"/>
      <c r="CF33" s="1842"/>
      <c r="CG33" s="1842"/>
      <c r="CH33" s="1842"/>
      <c r="CI33" s="1842"/>
      <c r="CJ33" s="1842"/>
      <c r="CK33" s="1842"/>
      <c r="CL33" s="1842"/>
      <c r="CM33" s="1842"/>
      <c r="CN33" s="1842"/>
      <c r="CO33" s="1842"/>
      <c r="CP33" s="1842"/>
      <c r="CQ33" s="1842"/>
      <c r="CR33" s="1842"/>
      <c r="CS33" s="1842"/>
      <c r="CT33" s="1842"/>
      <c r="CU33" s="1842"/>
      <c r="CV33" s="1842"/>
      <c r="CW33" s="1842"/>
      <c r="CX33" s="1842"/>
      <c r="CY33" s="1842"/>
      <c r="CZ33" s="1842"/>
    </row>
    <row r="34" s="130" customFormat="true" ht="15" customHeight="true" x14ac:dyDescent="0.2">
      <c r="A34" s="2147"/>
      <c r="B34" s="249" t="s">
        <v>48</v>
      </c>
      <c r="C34" s="1026" t="s">
        <v>35</v>
      </c>
      <c r="D34" s="1037" t="s">
        <v>35</v>
      </c>
      <c r="E34" s="1037" t="s">
        <v>35</v>
      </c>
      <c r="F34" s="1037" t="s">
        <v>35</v>
      </c>
      <c r="G34" s="1048" t="s">
        <v>35</v>
      </c>
      <c r="H34" s="1059" t="s">
        <v>35</v>
      </c>
      <c r="I34" s="1037" t="s">
        <v>35</v>
      </c>
      <c r="J34" s="1037" t="s">
        <v>35</v>
      </c>
      <c r="K34" s="1037" t="s">
        <v>35</v>
      </c>
      <c r="L34" s="1070" t="s">
        <v>35</v>
      </c>
      <c r="M34" s="1081" t="s">
        <v>35</v>
      </c>
      <c r="N34" s="1037" t="s">
        <v>35</v>
      </c>
      <c r="O34" s="1037" t="s">
        <v>35</v>
      </c>
      <c r="P34" s="1037" t="s">
        <v>35</v>
      </c>
      <c r="Q34" s="1048" t="s">
        <v>35</v>
      </c>
      <c r="R34" s="1059" t="s">
        <v>35</v>
      </c>
      <c r="S34" s="1037" t="s">
        <v>35</v>
      </c>
      <c r="T34" s="1037" t="s">
        <v>35</v>
      </c>
      <c r="U34" s="1037" t="s">
        <v>35</v>
      </c>
      <c r="V34" s="1037" t="s">
        <v>35</v>
      </c>
      <c r="W34" s="1037" t="s">
        <v>35</v>
      </c>
      <c r="X34" s="1037" t="s">
        <v>35</v>
      </c>
      <c r="Y34" s="1087" t="s">
        <v>35</v>
      </c>
      <c r="Z34" s="1087" t="s">
        <v>35</v>
      </c>
      <c r="AA34" s="1087" t="s">
        <v>35</v>
      </c>
      <c r="AB34" s="1087" t="s">
        <v>35</v>
      </c>
      <c r="AC34" s="1087" t="s">
        <v>35</v>
      </c>
      <c r="AD34" s="1811" t="s">
        <v>35</v>
      </c>
      <c r="AE34" s="1831"/>
      <c r="AF34" s="1831"/>
      <c r="AG34" s="1831"/>
      <c r="AH34" s="1831"/>
      <c r="AI34" s="1831"/>
      <c r="AJ34" s="1831"/>
      <c r="AK34" s="1831"/>
      <c r="AL34" s="1831"/>
      <c r="AM34" s="1831"/>
      <c r="AN34" s="1831"/>
      <c r="AO34" s="1831"/>
      <c r="AP34" s="1831"/>
      <c r="AQ34" s="1831"/>
      <c r="AR34" s="1831"/>
      <c r="AS34" s="1831"/>
      <c r="AT34" s="1831"/>
      <c r="AU34" s="1831"/>
      <c r="AV34" s="1831"/>
      <c r="AW34" s="1831"/>
      <c r="AX34" s="1831"/>
      <c r="AY34" s="1831"/>
      <c r="AZ34" s="215"/>
      <c r="BA34" s="2160"/>
      <c r="BB34" s="151" t="s">
        <v>48</v>
      </c>
      <c r="BC34" s="1093" t="s">
        <v>35</v>
      </c>
      <c r="BD34" s="1113" t="s">
        <v>35</v>
      </c>
      <c r="BE34" s="1113" t="s">
        <v>35</v>
      </c>
      <c r="BF34" s="1113" t="s">
        <v>35</v>
      </c>
      <c r="BG34" s="1134" t="s">
        <v>35</v>
      </c>
      <c r="BH34" s="1155" t="s">
        <v>35</v>
      </c>
      <c r="BI34" s="1113" t="s">
        <v>35</v>
      </c>
      <c r="BJ34" s="1113" t="s">
        <v>35</v>
      </c>
      <c r="BK34" s="1113" t="s">
        <v>35</v>
      </c>
      <c r="BL34" s="1134" t="s">
        <v>35</v>
      </c>
      <c r="BM34" s="1155" t="s">
        <v>35</v>
      </c>
      <c r="BN34" s="1113" t="s">
        <v>35</v>
      </c>
      <c r="BO34" s="1113" t="s">
        <v>35</v>
      </c>
      <c r="BP34" s="1113" t="s">
        <v>35</v>
      </c>
      <c r="BQ34" s="1134" t="s">
        <v>35</v>
      </c>
      <c r="BR34" s="1155" t="s">
        <v>35</v>
      </c>
      <c r="BS34" s="1113" t="s">
        <v>35</v>
      </c>
      <c r="BT34" s="1113" t="s">
        <v>35</v>
      </c>
      <c r="BU34" s="1113" t="s">
        <v>35</v>
      </c>
      <c r="BV34" s="1113" t="s">
        <v>35</v>
      </c>
      <c r="BW34" s="1113" t="s">
        <v>35</v>
      </c>
      <c r="BX34" s="1113" t="s">
        <v>35</v>
      </c>
      <c r="BY34" s="1175" t="s">
        <v>35</v>
      </c>
      <c r="BZ34" s="1175" t="s">
        <v>35</v>
      </c>
      <c r="CA34" s="1175" t="s">
        <v>35</v>
      </c>
      <c r="CB34" s="1175" t="s">
        <v>35</v>
      </c>
      <c r="CC34" s="1175" t="s">
        <v>35</v>
      </c>
      <c r="CD34" s="1175" t="s">
        <v>35</v>
      </c>
      <c r="CE34" s="1842"/>
      <c r="CF34" s="1842"/>
      <c r="CG34" s="1842"/>
      <c r="CH34" s="1842"/>
      <c r="CI34" s="1842"/>
      <c r="CJ34" s="1842"/>
      <c r="CK34" s="1842"/>
      <c r="CL34" s="1842"/>
      <c r="CM34" s="1842"/>
      <c r="CN34" s="1842"/>
      <c r="CO34" s="1842"/>
      <c r="CP34" s="1842"/>
      <c r="CQ34" s="1842"/>
      <c r="CR34" s="1842"/>
      <c r="CS34" s="1842"/>
      <c r="CT34" s="1842"/>
      <c r="CU34" s="1842"/>
      <c r="CV34" s="1842"/>
      <c r="CW34" s="1842"/>
      <c r="CX34" s="1842"/>
      <c r="CY34" s="1842"/>
      <c r="CZ34" s="1842"/>
    </row>
    <row r="35" s="424" customFormat="true" ht="15" customHeight="true" x14ac:dyDescent="0.2">
      <c r="A35" s="2311" t="s">
        <v>55</v>
      </c>
      <c r="B35" s="1460" t="s">
        <v>49</v>
      </c>
      <c r="C35" s="1320">
        <v>14</v>
      </c>
      <c r="D35" s="1321">
        <v>20.9</v>
      </c>
      <c r="E35" s="1321">
        <v>41.8</v>
      </c>
      <c r="F35" s="1321">
        <v>83</v>
      </c>
      <c r="G35" s="1322">
        <v>99.1</v>
      </c>
      <c r="H35" s="1323">
        <v>38.200000000000003</v>
      </c>
      <c r="I35" s="1321">
        <v>79.099999999999994</v>
      </c>
      <c r="J35" s="1321">
        <v>94.8</v>
      </c>
      <c r="K35" s="1321">
        <v>99.8</v>
      </c>
      <c r="L35" s="1324">
        <v>99.2</v>
      </c>
      <c r="M35" s="1325">
        <v>10.1</v>
      </c>
      <c r="N35" s="1321">
        <v>16</v>
      </c>
      <c r="O35" s="1321">
        <v>19.7</v>
      </c>
      <c r="P35" s="1321">
        <v>35.9</v>
      </c>
      <c r="Q35" s="1322">
        <v>69.599999999999994</v>
      </c>
      <c r="R35" s="1323">
        <v>18.5</v>
      </c>
      <c r="S35" s="1321">
        <v>84.3</v>
      </c>
      <c r="T35" s="1321">
        <v>67.5</v>
      </c>
      <c r="U35" s="1321">
        <v>81.8</v>
      </c>
      <c r="V35" s="1321">
        <v>32.4</v>
      </c>
      <c r="W35" s="1321">
        <v>85.9</v>
      </c>
      <c r="X35" s="1321">
        <v>31.3</v>
      </c>
      <c r="Y35" s="1321">
        <v>23.4</v>
      </c>
      <c r="Z35" s="1321">
        <v>63.8</v>
      </c>
      <c r="AA35" s="1321">
        <v>28.1</v>
      </c>
      <c r="AB35" s="1321">
        <v>48.3</v>
      </c>
      <c r="AC35" s="1321">
        <v>37.1</v>
      </c>
      <c r="AD35" s="1893">
        <v>67.7</v>
      </c>
      <c r="AE35" s="615"/>
      <c r="AF35" s="615"/>
      <c r="AG35" s="615"/>
      <c r="AH35" s="615"/>
      <c r="AI35" s="615"/>
      <c r="AJ35" s="615"/>
      <c r="AK35" s="615"/>
      <c r="AL35" s="615"/>
      <c r="AM35" s="615"/>
      <c r="AN35" s="615"/>
      <c r="AO35" s="615"/>
      <c r="AP35" s="615"/>
      <c r="AQ35" s="615"/>
      <c r="AR35" s="615"/>
      <c r="AS35" s="615"/>
      <c r="AT35" s="615"/>
      <c r="AU35" s="615"/>
      <c r="AV35" s="615"/>
      <c r="AW35" s="615"/>
      <c r="AX35" s="615"/>
      <c r="AY35" s="615"/>
      <c r="AZ35" s="216"/>
      <c r="BA35" s="2160" t="s">
        <v>55</v>
      </c>
      <c r="BB35" s="151" t="s">
        <v>49</v>
      </c>
      <c r="BC35" s="1093" t="s">
        <v>35</v>
      </c>
      <c r="BD35" s="1113" t="s">
        <v>35</v>
      </c>
      <c r="BE35" s="1113" t="s">
        <v>35</v>
      </c>
      <c r="BF35" s="1113" t="s">
        <v>35</v>
      </c>
      <c r="BG35" s="1134" t="s">
        <v>35</v>
      </c>
      <c r="BH35" s="1155" t="s">
        <v>35</v>
      </c>
      <c r="BI35" s="1113" t="s">
        <v>35</v>
      </c>
      <c r="BJ35" s="1113" t="s">
        <v>35</v>
      </c>
      <c r="BK35" s="1113" t="s">
        <v>35</v>
      </c>
      <c r="BL35" s="1134" t="s">
        <v>35</v>
      </c>
      <c r="BM35" s="1155" t="s">
        <v>35</v>
      </c>
      <c r="BN35" s="1113" t="s">
        <v>35</v>
      </c>
      <c r="BO35" s="1113" t="s">
        <v>35</v>
      </c>
      <c r="BP35" s="1113" t="s">
        <v>35</v>
      </c>
      <c r="BQ35" s="1134" t="s">
        <v>35</v>
      </c>
      <c r="BR35" s="1155" t="s">
        <v>35</v>
      </c>
      <c r="BS35" s="1113" t="s">
        <v>35</v>
      </c>
      <c r="BT35" s="1113" t="s">
        <v>35</v>
      </c>
      <c r="BU35" s="1113" t="s">
        <v>35</v>
      </c>
      <c r="BV35" s="1113" t="s">
        <v>35</v>
      </c>
      <c r="BW35" s="1113" t="s">
        <v>35</v>
      </c>
      <c r="BX35" s="1113" t="s">
        <v>35</v>
      </c>
      <c r="BY35" s="1175" t="s">
        <v>35</v>
      </c>
      <c r="BZ35" s="1175" t="s">
        <v>35</v>
      </c>
      <c r="CA35" s="1175" t="s">
        <v>35</v>
      </c>
      <c r="CB35" s="1175" t="s">
        <v>35</v>
      </c>
      <c r="CC35" s="1175" t="s">
        <v>35</v>
      </c>
      <c r="CD35" s="1175" t="s">
        <v>35</v>
      </c>
      <c r="CE35" s="1842"/>
      <c r="CF35" s="1842"/>
      <c r="CG35" s="1842"/>
      <c r="CH35" s="1842"/>
      <c r="CI35" s="1842"/>
      <c r="CJ35" s="1842"/>
      <c r="CK35" s="1842"/>
      <c r="CL35" s="1842"/>
      <c r="CM35" s="1842"/>
      <c r="CN35" s="1842"/>
      <c r="CO35" s="1842"/>
      <c r="CP35" s="1842"/>
      <c r="CQ35" s="1842"/>
      <c r="CR35" s="1842"/>
      <c r="CS35" s="1842"/>
      <c r="CT35" s="1842"/>
      <c r="CU35" s="1842"/>
      <c r="CV35" s="1842"/>
      <c r="CW35" s="1842"/>
      <c r="CX35" s="1842"/>
      <c r="CY35" s="1842"/>
      <c r="CZ35" s="1842"/>
    </row>
    <row r="36" s="424" customFormat="true" ht="15" customHeight="true" x14ac:dyDescent="0.2">
      <c r="A36" s="2311"/>
      <c r="B36" s="1460" t="s">
        <v>48</v>
      </c>
      <c r="C36" s="1320">
        <v>86</v>
      </c>
      <c r="D36" s="1321">
        <v>79.099999999999994</v>
      </c>
      <c r="E36" s="1321">
        <v>58.2</v>
      </c>
      <c r="F36" s="1321">
        <v>17</v>
      </c>
      <c r="G36" s="1322">
        <v>0.9</v>
      </c>
      <c r="H36" s="1323">
        <v>61.8</v>
      </c>
      <c r="I36" s="1321">
        <v>20.9</v>
      </c>
      <c r="J36" s="1321">
        <v>5.2</v>
      </c>
      <c r="K36" s="1321">
        <v>0.2</v>
      </c>
      <c r="L36" s="1324">
        <v>0.8</v>
      </c>
      <c r="M36" s="1325">
        <v>89.9</v>
      </c>
      <c r="N36" s="1321">
        <v>84</v>
      </c>
      <c r="O36" s="1321">
        <v>80.3</v>
      </c>
      <c r="P36" s="1321">
        <v>64.099999999999994</v>
      </c>
      <c r="Q36" s="1322">
        <v>30.4</v>
      </c>
      <c r="R36" s="1323">
        <v>81.5</v>
      </c>
      <c r="S36" s="1321">
        <v>15.7</v>
      </c>
      <c r="T36" s="1321">
        <v>32.5</v>
      </c>
      <c r="U36" s="1321">
        <v>18.2</v>
      </c>
      <c r="V36" s="1321">
        <v>67.599999999999994</v>
      </c>
      <c r="W36" s="1321">
        <v>14.1</v>
      </c>
      <c r="X36" s="1321">
        <v>68.7</v>
      </c>
      <c r="Y36" s="1321">
        <v>76.599999999999994</v>
      </c>
      <c r="Z36" s="1321">
        <v>36.200000000000003</v>
      </c>
      <c r="AA36" s="1321">
        <v>71.900000000000006</v>
      </c>
      <c r="AB36" s="1321">
        <v>51.7</v>
      </c>
      <c r="AC36" s="1321">
        <v>62.9</v>
      </c>
      <c r="AD36" s="1893">
        <v>32.299999999999997</v>
      </c>
      <c r="AE36" s="615"/>
      <c r="AF36" s="615"/>
      <c r="AG36" s="615"/>
      <c r="AH36" s="615"/>
      <c r="AI36" s="615"/>
      <c r="AJ36" s="615"/>
      <c r="AK36" s="615"/>
      <c r="AL36" s="615"/>
      <c r="AM36" s="615"/>
      <c r="AN36" s="615"/>
      <c r="AO36" s="615"/>
      <c r="AP36" s="615"/>
      <c r="AQ36" s="615"/>
      <c r="AR36" s="615"/>
      <c r="AS36" s="615"/>
      <c r="AT36" s="615"/>
      <c r="AU36" s="615"/>
      <c r="AV36" s="615"/>
      <c r="AW36" s="615"/>
      <c r="AX36" s="615"/>
      <c r="AY36" s="615"/>
      <c r="AZ36" s="216"/>
      <c r="BA36" s="2160"/>
      <c r="BB36" s="151" t="s">
        <v>48</v>
      </c>
      <c r="BC36" s="1093" t="s">
        <v>35</v>
      </c>
      <c r="BD36" s="1113" t="s">
        <v>35</v>
      </c>
      <c r="BE36" s="1113" t="s">
        <v>35</v>
      </c>
      <c r="BF36" s="1113" t="s">
        <v>35</v>
      </c>
      <c r="BG36" s="1134" t="s">
        <v>35</v>
      </c>
      <c r="BH36" s="1155" t="s">
        <v>35</v>
      </c>
      <c r="BI36" s="1113" t="s">
        <v>35</v>
      </c>
      <c r="BJ36" s="1113" t="s">
        <v>35</v>
      </c>
      <c r="BK36" s="1113" t="s">
        <v>35</v>
      </c>
      <c r="BL36" s="1134" t="s">
        <v>35</v>
      </c>
      <c r="BM36" s="1155" t="s">
        <v>35</v>
      </c>
      <c r="BN36" s="1113" t="s">
        <v>35</v>
      </c>
      <c r="BO36" s="1113" t="s">
        <v>35</v>
      </c>
      <c r="BP36" s="1113" t="s">
        <v>35</v>
      </c>
      <c r="BQ36" s="1134" t="s">
        <v>35</v>
      </c>
      <c r="BR36" s="1155" t="s">
        <v>35</v>
      </c>
      <c r="BS36" s="1113" t="s">
        <v>35</v>
      </c>
      <c r="BT36" s="1113" t="s">
        <v>35</v>
      </c>
      <c r="BU36" s="1113" t="s">
        <v>35</v>
      </c>
      <c r="BV36" s="1113" t="s">
        <v>35</v>
      </c>
      <c r="BW36" s="1113" t="s">
        <v>35</v>
      </c>
      <c r="BX36" s="1113" t="s">
        <v>35</v>
      </c>
      <c r="BY36" s="1175" t="s">
        <v>35</v>
      </c>
      <c r="BZ36" s="1175" t="s">
        <v>35</v>
      </c>
      <c r="CA36" s="1175" t="s">
        <v>35</v>
      </c>
      <c r="CB36" s="1175" t="s">
        <v>35</v>
      </c>
      <c r="CC36" s="1175" t="s">
        <v>35</v>
      </c>
      <c r="CD36" s="1175" t="s">
        <v>35</v>
      </c>
      <c r="CE36" s="1842"/>
      <c r="CF36" s="1842"/>
      <c r="CG36" s="1842"/>
      <c r="CH36" s="1842"/>
      <c r="CI36" s="1842"/>
      <c r="CJ36" s="1842"/>
      <c r="CK36" s="1842"/>
      <c r="CL36" s="1842"/>
      <c r="CM36" s="1842"/>
      <c r="CN36" s="1842"/>
      <c r="CO36" s="1842"/>
      <c r="CP36" s="1842"/>
      <c r="CQ36" s="1842"/>
      <c r="CR36" s="1842"/>
      <c r="CS36" s="1842"/>
      <c r="CT36" s="1842"/>
      <c r="CU36" s="1842"/>
      <c r="CV36" s="1842"/>
      <c r="CW36" s="1842"/>
      <c r="CX36" s="1842"/>
      <c r="CY36" s="1842"/>
      <c r="CZ36" s="1842"/>
    </row>
    <row r="37" s="424" customFormat="true" ht="15" customHeight="true" x14ac:dyDescent="0.2">
      <c r="A37" s="2311" t="s">
        <v>159</v>
      </c>
      <c r="B37" s="1460" t="s">
        <v>49</v>
      </c>
      <c r="C37" s="1320">
        <v>12</v>
      </c>
      <c r="D37" s="1321">
        <v>19.8</v>
      </c>
      <c r="E37" s="1321">
        <v>41.2</v>
      </c>
      <c r="F37" s="1321">
        <v>82.8</v>
      </c>
      <c r="G37" s="1322">
        <v>98.8</v>
      </c>
      <c r="H37" s="1323">
        <v>38.1</v>
      </c>
      <c r="I37" s="1321">
        <v>79.099999999999994</v>
      </c>
      <c r="J37" s="1321">
        <v>94.8</v>
      </c>
      <c r="K37" s="1321">
        <v>99.8</v>
      </c>
      <c r="L37" s="1324">
        <v>98.7</v>
      </c>
      <c r="M37" s="1325">
        <v>7.8</v>
      </c>
      <c r="N37" s="1321">
        <v>14.7</v>
      </c>
      <c r="O37" s="1321">
        <v>18.399999999999999</v>
      </c>
      <c r="P37" s="1321">
        <v>34.799999999999997</v>
      </c>
      <c r="Q37" s="1322">
        <v>68.900000000000006</v>
      </c>
      <c r="R37" s="1323">
        <v>17.899999999999999</v>
      </c>
      <c r="S37" s="1321">
        <v>83.7</v>
      </c>
      <c r="T37" s="1321">
        <v>67.5</v>
      </c>
      <c r="U37" s="1321">
        <v>81.5</v>
      </c>
      <c r="V37" s="1321">
        <v>32.299999999999997</v>
      </c>
      <c r="W37" s="1321">
        <v>85.7</v>
      </c>
      <c r="X37" s="1321">
        <v>30.9</v>
      </c>
      <c r="Y37" s="1321">
        <v>21.7</v>
      </c>
      <c r="Z37" s="1321">
        <v>63.8</v>
      </c>
      <c r="AA37" s="1321">
        <v>25.8</v>
      </c>
      <c r="AB37" s="1321">
        <v>48</v>
      </c>
      <c r="AC37" s="1321">
        <v>34.9</v>
      </c>
      <c r="AD37" s="1893">
        <v>67.3</v>
      </c>
      <c r="AE37" s="615"/>
      <c r="AF37" s="615"/>
      <c r="AG37" s="615"/>
      <c r="AH37" s="615"/>
      <c r="AI37" s="615"/>
      <c r="AJ37" s="615"/>
      <c r="AK37" s="615"/>
      <c r="AL37" s="615"/>
      <c r="AM37" s="615"/>
      <c r="AN37" s="615"/>
      <c r="AO37" s="615"/>
      <c r="AP37" s="615"/>
      <c r="AQ37" s="615"/>
      <c r="AR37" s="615"/>
      <c r="AS37" s="615"/>
      <c r="AT37" s="615"/>
      <c r="AU37" s="615"/>
      <c r="AV37" s="615"/>
      <c r="AW37" s="615"/>
      <c r="AX37" s="615"/>
      <c r="AY37" s="615"/>
      <c r="AZ37" s="216"/>
      <c r="BA37" s="2160" t="s">
        <v>125</v>
      </c>
      <c r="BB37" s="151" t="s">
        <v>49</v>
      </c>
      <c r="BC37" s="1093" t="s">
        <v>35</v>
      </c>
      <c r="BD37" s="1113" t="s">
        <v>35</v>
      </c>
      <c r="BE37" s="1113" t="s">
        <v>35</v>
      </c>
      <c r="BF37" s="1113" t="s">
        <v>35</v>
      </c>
      <c r="BG37" s="1134" t="s">
        <v>35</v>
      </c>
      <c r="BH37" s="1155" t="s">
        <v>35</v>
      </c>
      <c r="BI37" s="1113" t="s">
        <v>35</v>
      </c>
      <c r="BJ37" s="1113" t="s">
        <v>35</v>
      </c>
      <c r="BK37" s="1113" t="s">
        <v>35</v>
      </c>
      <c r="BL37" s="1134" t="s">
        <v>35</v>
      </c>
      <c r="BM37" s="1155" t="s">
        <v>35</v>
      </c>
      <c r="BN37" s="1113" t="s">
        <v>35</v>
      </c>
      <c r="BO37" s="1113" t="s">
        <v>35</v>
      </c>
      <c r="BP37" s="1113" t="s">
        <v>35</v>
      </c>
      <c r="BQ37" s="1134" t="s">
        <v>35</v>
      </c>
      <c r="BR37" s="1155" t="s">
        <v>35</v>
      </c>
      <c r="BS37" s="1113" t="s">
        <v>35</v>
      </c>
      <c r="BT37" s="1113" t="s">
        <v>35</v>
      </c>
      <c r="BU37" s="1113" t="s">
        <v>35</v>
      </c>
      <c r="BV37" s="1113" t="s">
        <v>35</v>
      </c>
      <c r="BW37" s="1113" t="s">
        <v>35</v>
      </c>
      <c r="BX37" s="1113" t="s">
        <v>35</v>
      </c>
      <c r="BY37" s="1175" t="s">
        <v>35</v>
      </c>
      <c r="BZ37" s="1175" t="s">
        <v>35</v>
      </c>
      <c r="CA37" s="1175" t="s">
        <v>35</v>
      </c>
      <c r="CB37" s="1175" t="s">
        <v>35</v>
      </c>
      <c r="CC37" s="1175" t="s">
        <v>35</v>
      </c>
      <c r="CD37" s="1175" t="s">
        <v>35</v>
      </c>
      <c r="CE37" s="1842"/>
      <c r="CF37" s="1842"/>
      <c r="CG37" s="1842"/>
      <c r="CH37" s="1842"/>
      <c r="CI37" s="1842"/>
      <c r="CJ37" s="1842"/>
      <c r="CK37" s="1842"/>
      <c r="CL37" s="1842"/>
      <c r="CM37" s="1842"/>
      <c r="CN37" s="1842"/>
      <c r="CO37" s="1842"/>
      <c r="CP37" s="1842"/>
      <c r="CQ37" s="1842"/>
      <c r="CR37" s="1842"/>
      <c r="CS37" s="1842"/>
      <c r="CT37" s="1842"/>
      <c r="CU37" s="1842"/>
      <c r="CV37" s="1842"/>
      <c r="CW37" s="1842"/>
      <c r="CX37" s="1842"/>
      <c r="CY37" s="1842"/>
      <c r="CZ37" s="1842"/>
    </row>
    <row r="38" s="424" customFormat="true" ht="15" customHeight="true" x14ac:dyDescent="0.2">
      <c r="A38" s="2311"/>
      <c r="B38" s="1460" t="s">
        <v>48</v>
      </c>
      <c r="C38" s="1320">
        <v>88</v>
      </c>
      <c r="D38" s="1321">
        <v>80.2</v>
      </c>
      <c r="E38" s="1321">
        <v>58.8</v>
      </c>
      <c r="F38" s="1321">
        <v>17.2</v>
      </c>
      <c r="G38" s="1322">
        <v>1.2</v>
      </c>
      <c r="H38" s="1323">
        <v>61.9</v>
      </c>
      <c r="I38" s="1321">
        <v>20.9</v>
      </c>
      <c r="J38" s="1321">
        <v>5.2</v>
      </c>
      <c r="K38" s="1321">
        <v>0.2</v>
      </c>
      <c r="L38" s="1324">
        <v>1.3</v>
      </c>
      <c r="M38" s="1325">
        <v>92.2</v>
      </c>
      <c r="N38" s="1321">
        <v>85.3</v>
      </c>
      <c r="O38" s="1321">
        <v>81.599999999999994</v>
      </c>
      <c r="P38" s="1321">
        <v>65.2</v>
      </c>
      <c r="Q38" s="1322">
        <v>31.1</v>
      </c>
      <c r="R38" s="1323">
        <v>82.1</v>
      </c>
      <c r="S38" s="1321">
        <v>16.3</v>
      </c>
      <c r="T38" s="1321">
        <v>32.5</v>
      </c>
      <c r="U38" s="1321">
        <v>18.5</v>
      </c>
      <c r="V38" s="1321">
        <v>67.7</v>
      </c>
      <c r="W38" s="1321">
        <v>14.3</v>
      </c>
      <c r="X38" s="1321">
        <v>69.099999999999994</v>
      </c>
      <c r="Y38" s="1321">
        <v>78.3</v>
      </c>
      <c r="Z38" s="1321">
        <v>36.200000000000003</v>
      </c>
      <c r="AA38" s="1321">
        <v>74.2</v>
      </c>
      <c r="AB38" s="1321">
        <v>52</v>
      </c>
      <c r="AC38" s="1321">
        <v>65.099999999999994</v>
      </c>
      <c r="AD38" s="1893">
        <v>32.700000000000003</v>
      </c>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216"/>
      <c r="BA38" s="2160"/>
      <c r="BB38" s="151" t="s">
        <v>48</v>
      </c>
      <c r="BC38" s="1093" t="s">
        <v>35</v>
      </c>
      <c r="BD38" s="1113" t="s">
        <v>35</v>
      </c>
      <c r="BE38" s="1113" t="s">
        <v>35</v>
      </c>
      <c r="BF38" s="1113" t="s">
        <v>35</v>
      </c>
      <c r="BG38" s="1134" t="s">
        <v>35</v>
      </c>
      <c r="BH38" s="1155" t="s">
        <v>35</v>
      </c>
      <c r="BI38" s="1113" t="s">
        <v>35</v>
      </c>
      <c r="BJ38" s="1113" t="s">
        <v>35</v>
      </c>
      <c r="BK38" s="1113" t="s">
        <v>35</v>
      </c>
      <c r="BL38" s="1134" t="s">
        <v>35</v>
      </c>
      <c r="BM38" s="1155" t="s">
        <v>35</v>
      </c>
      <c r="BN38" s="1113" t="s">
        <v>35</v>
      </c>
      <c r="BO38" s="1113" t="s">
        <v>35</v>
      </c>
      <c r="BP38" s="1113" t="s">
        <v>35</v>
      </c>
      <c r="BQ38" s="1134" t="s">
        <v>35</v>
      </c>
      <c r="BR38" s="1155" t="s">
        <v>35</v>
      </c>
      <c r="BS38" s="1113" t="s">
        <v>35</v>
      </c>
      <c r="BT38" s="1113" t="s">
        <v>35</v>
      </c>
      <c r="BU38" s="1113" t="s">
        <v>35</v>
      </c>
      <c r="BV38" s="1113" t="s">
        <v>35</v>
      </c>
      <c r="BW38" s="1113" t="s">
        <v>35</v>
      </c>
      <c r="BX38" s="1113" t="s">
        <v>35</v>
      </c>
      <c r="BY38" s="1175" t="s">
        <v>35</v>
      </c>
      <c r="BZ38" s="1175" t="s">
        <v>35</v>
      </c>
      <c r="CA38" s="1175" t="s">
        <v>35</v>
      </c>
      <c r="CB38" s="1175" t="s">
        <v>35</v>
      </c>
      <c r="CC38" s="1175" t="s">
        <v>35</v>
      </c>
      <c r="CD38" s="1175" t="s">
        <v>35</v>
      </c>
      <c r="CE38" s="1842"/>
      <c r="CF38" s="1842"/>
      <c r="CG38" s="1842"/>
      <c r="CH38" s="1842"/>
      <c r="CI38" s="1842"/>
      <c r="CJ38" s="1842"/>
      <c r="CK38" s="1842"/>
      <c r="CL38" s="1842"/>
      <c r="CM38" s="1842"/>
      <c r="CN38" s="1842"/>
      <c r="CO38" s="1842"/>
      <c r="CP38" s="1842"/>
      <c r="CQ38" s="1842"/>
      <c r="CR38" s="1842"/>
      <c r="CS38" s="1842"/>
      <c r="CT38" s="1842"/>
      <c r="CU38" s="1842"/>
      <c r="CV38" s="1842"/>
      <c r="CW38" s="1842"/>
      <c r="CX38" s="1842"/>
      <c r="CY38" s="1842"/>
      <c r="CZ38" s="1842"/>
    </row>
    <row r="39" s="130" customFormat="true" ht="15" customHeight="true" x14ac:dyDescent="0.2">
      <c r="A39" s="2147" t="s">
        <v>122</v>
      </c>
      <c r="B39" s="249" t="s">
        <v>49</v>
      </c>
      <c r="C39" s="1026" t="s">
        <v>35</v>
      </c>
      <c r="D39" s="1037" t="s">
        <v>35</v>
      </c>
      <c r="E39" s="1037" t="s">
        <v>35</v>
      </c>
      <c r="F39" s="1037" t="s">
        <v>35</v>
      </c>
      <c r="G39" s="1048" t="s">
        <v>35</v>
      </c>
      <c r="H39" s="1059" t="s">
        <v>35</v>
      </c>
      <c r="I39" s="1037" t="s">
        <v>35</v>
      </c>
      <c r="J39" s="1037" t="s">
        <v>35</v>
      </c>
      <c r="K39" s="1037" t="s">
        <v>35</v>
      </c>
      <c r="L39" s="1070" t="s">
        <v>35</v>
      </c>
      <c r="M39" s="1081" t="s">
        <v>35</v>
      </c>
      <c r="N39" s="1037" t="s">
        <v>35</v>
      </c>
      <c r="O39" s="1037" t="s">
        <v>35</v>
      </c>
      <c r="P39" s="1037" t="s">
        <v>35</v>
      </c>
      <c r="Q39" s="1048" t="s">
        <v>35</v>
      </c>
      <c r="R39" s="1059" t="s">
        <v>35</v>
      </c>
      <c r="S39" s="1037" t="s">
        <v>35</v>
      </c>
      <c r="T39" s="1037" t="s">
        <v>35</v>
      </c>
      <c r="U39" s="1037" t="s">
        <v>35</v>
      </c>
      <c r="V39" s="1037" t="s">
        <v>35</v>
      </c>
      <c r="W39" s="1037" t="s">
        <v>35</v>
      </c>
      <c r="X39" s="1037" t="s">
        <v>35</v>
      </c>
      <c r="Y39" s="1087" t="s">
        <v>35</v>
      </c>
      <c r="Z39" s="1087" t="s">
        <v>35</v>
      </c>
      <c r="AA39" s="1087" t="s">
        <v>35</v>
      </c>
      <c r="AB39" s="1087" t="s">
        <v>35</v>
      </c>
      <c r="AC39" s="1087" t="s">
        <v>35</v>
      </c>
      <c r="AD39" s="1811" t="s">
        <v>35</v>
      </c>
      <c r="AE39" s="1831"/>
      <c r="AF39" s="1831"/>
      <c r="AG39" s="1831"/>
      <c r="AH39" s="1831"/>
      <c r="AI39" s="1831"/>
      <c r="AJ39" s="1831"/>
      <c r="AK39" s="1831"/>
      <c r="AL39" s="1831"/>
      <c r="AM39" s="1831"/>
      <c r="AN39" s="1831"/>
      <c r="AO39" s="1831"/>
      <c r="AP39" s="1831"/>
      <c r="AQ39" s="1831"/>
      <c r="AR39" s="1831"/>
      <c r="AS39" s="1831"/>
      <c r="AT39" s="1831"/>
      <c r="AU39" s="1831"/>
      <c r="AV39" s="1831"/>
      <c r="AW39" s="1831"/>
      <c r="AX39" s="1831"/>
      <c r="AY39" s="1831"/>
      <c r="AZ39" s="215"/>
      <c r="BA39" s="2160" t="s">
        <v>122</v>
      </c>
      <c r="BB39" s="151" t="s">
        <v>49</v>
      </c>
      <c r="BC39" s="1093" t="s">
        <v>35</v>
      </c>
      <c r="BD39" s="1113" t="s">
        <v>35</v>
      </c>
      <c r="BE39" s="1113" t="s">
        <v>35</v>
      </c>
      <c r="BF39" s="1113" t="s">
        <v>35</v>
      </c>
      <c r="BG39" s="1134" t="s">
        <v>35</v>
      </c>
      <c r="BH39" s="1155" t="s">
        <v>35</v>
      </c>
      <c r="BI39" s="1113" t="s">
        <v>35</v>
      </c>
      <c r="BJ39" s="1113" t="s">
        <v>35</v>
      </c>
      <c r="BK39" s="1113" t="s">
        <v>35</v>
      </c>
      <c r="BL39" s="1134" t="s">
        <v>35</v>
      </c>
      <c r="BM39" s="1155" t="s">
        <v>35</v>
      </c>
      <c r="BN39" s="1113" t="s">
        <v>35</v>
      </c>
      <c r="BO39" s="1113" t="s">
        <v>35</v>
      </c>
      <c r="BP39" s="1113" t="s">
        <v>35</v>
      </c>
      <c r="BQ39" s="1134" t="s">
        <v>35</v>
      </c>
      <c r="BR39" s="1155" t="s">
        <v>35</v>
      </c>
      <c r="BS39" s="1113" t="s">
        <v>35</v>
      </c>
      <c r="BT39" s="1113" t="s">
        <v>35</v>
      </c>
      <c r="BU39" s="1113" t="s">
        <v>35</v>
      </c>
      <c r="BV39" s="1113" t="s">
        <v>35</v>
      </c>
      <c r="BW39" s="1113" t="s">
        <v>35</v>
      </c>
      <c r="BX39" s="1113" t="s">
        <v>35</v>
      </c>
      <c r="BY39" s="1175" t="s">
        <v>35</v>
      </c>
      <c r="BZ39" s="1175" t="s">
        <v>35</v>
      </c>
      <c r="CA39" s="1175" t="s">
        <v>35</v>
      </c>
      <c r="CB39" s="1175" t="s">
        <v>35</v>
      </c>
      <c r="CC39" s="1175" t="s">
        <v>35</v>
      </c>
      <c r="CD39" s="1175" t="s">
        <v>35</v>
      </c>
      <c r="CE39" s="1842"/>
      <c r="CF39" s="1842"/>
      <c r="CG39" s="1842"/>
      <c r="CH39" s="1842"/>
      <c r="CI39" s="1842"/>
      <c r="CJ39" s="1842"/>
      <c r="CK39" s="1842"/>
      <c r="CL39" s="1842"/>
      <c r="CM39" s="1842"/>
      <c r="CN39" s="1842"/>
      <c r="CO39" s="1842"/>
      <c r="CP39" s="1842"/>
      <c r="CQ39" s="1842"/>
      <c r="CR39" s="1842"/>
      <c r="CS39" s="1842"/>
      <c r="CT39" s="1842"/>
      <c r="CU39" s="1842"/>
      <c r="CV39" s="1842"/>
      <c r="CW39" s="1842"/>
      <c r="CX39" s="1842"/>
      <c r="CY39" s="1842"/>
      <c r="CZ39" s="1842"/>
    </row>
    <row r="40" s="130" customFormat="true" ht="15" customHeight="true" x14ac:dyDescent="0.2">
      <c r="A40" s="2147"/>
      <c r="B40" s="249" t="s">
        <v>48</v>
      </c>
      <c r="C40" s="1026" t="s">
        <v>35</v>
      </c>
      <c r="D40" s="1037" t="s">
        <v>35</v>
      </c>
      <c r="E40" s="1037" t="s">
        <v>35</v>
      </c>
      <c r="F40" s="1037" t="s">
        <v>35</v>
      </c>
      <c r="G40" s="1048" t="s">
        <v>35</v>
      </c>
      <c r="H40" s="1059" t="s">
        <v>35</v>
      </c>
      <c r="I40" s="1037" t="s">
        <v>35</v>
      </c>
      <c r="J40" s="1037" t="s">
        <v>35</v>
      </c>
      <c r="K40" s="1037" t="s">
        <v>35</v>
      </c>
      <c r="L40" s="1070" t="s">
        <v>35</v>
      </c>
      <c r="M40" s="1081" t="s">
        <v>35</v>
      </c>
      <c r="N40" s="1037" t="s">
        <v>35</v>
      </c>
      <c r="O40" s="1037" t="s">
        <v>35</v>
      </c>
      <c r="P40" s="1037" t="s">
        <v>35</v>
      </c>
      <c r="Q40" s="1048" t="s">
        <v>35</v>
      </c>
      <c r="R40" s="1059" t="s">
        <v>35</v>
      </c>
      <c r="S40" s="1037" t="s">
        <v>35</v>
      </c>
      <c r="T40" s="1037" t="s">
        <v>35</v>
      </c>
      <c r="U40" s="1037" t="s">
        <v>35</v>
      </c>
      <c r="V40" s="1037" t="s">
        <v>35</v>
      </c>
      <c r="W40" s="1037" t="s">
        <v>35</v>
      </c>
      <c r="X40" s="1037" t="s">
        <v>35</v>
      </c>
      <c r="Y40" s="1087" t="s">
        <v>35</v>
      </c>
      <c r="Z40" s="1087" t="s">
        <v>35</v>
      </c>
      <c r="AA40" s="1087" t="s">
        <v>35</v>
      </c>
      <c r="AB40" s="1087" t="s">
        <v>35</v>
      </c>
      <c r="AC40" s="1087" t="s">
        <v>35</v>
      </c>
      <c r="AD40" s="1811" t="s">
        <v>35</v>
      </c>
      <c r="AE40" s="1831"/>
      <c r="AF40" s="1831"/>
      <c r="AG40" s="1831"/>
      <c r="AH40" s="1831"/>
      <c r="AI40" s="1831"/>
      <c r="AJ40" s="1831"/>
      <c r="AK40" s="1831"/>
      <c r="AL40" s="1831"/>
      <c r="AM40" s="1831"/>
      <c r="AN40" s="1831"/>
      <c r="AO40" s="1831"/>
      <c r="AP40" s="1831"/>
      <c r="AQ40" s="1831"/>
      <c r="AR40" s="1831"/>
      <c r="AS40" s="1831"/>
      <c r="AT40" s="1831"/>
      <c r="AU40" s="1831"/>
      <c r="AV40" s="1831"/>
      <c r="AW40" s="1831"/>
      <c r="AX40" s="1831"/>
      <c r="AY40" s="1831"/>
      <c r="AZ40" s="215"/>
      <c r="BA40" s="2160"/>
      <c r="BB40" s="151" t="s">
        <v>48</v>
      </c>
      <c r="BC40" s="1093" t="s">
        <v>35</v>
      </c>
      <c r="BD40" s="1113" t="s">
        <v>35</v>
      </c>
      <c r="BE40" s="1113" t="s">
        <v>35</v>
      </c>
      <c r="BF40" s="1113" t="s">
        <v>35</v>
      </c>
      <c r="BG40" s="1134" t="s">
        <v>35</v>
      </c>
      <c r="BH40" s="1155" t="s">
        <v>35</v>
      </c>
      <c r="BI40" s="1113" t="s">
        <v>35</v>
      </c>
      <c r="BJ40" s="1113" t="s">
        <v>35</v>
      </c>
      <c r="BK40" s="1113" t="s">
        <v>35</v>
      </c>
      <c r="BL40" s="1134" t="s">
        <v>35</v>
      </c>
      <c r="BM40" s="1155" t="s">
        <v>35</v>
      </c>
      <c r="BN40" s="1113" t="s">
        <v>35</v>
      </c>
      <c r="BO40" s="1113" t="s">
        <v>35</v>
      </c>
      <c r="BP40" s="1113" t="s">
        <v>35</v>
      </c>
      <c r="BQ40" s="1134" t="s">
        <v>35</v>
      </c>
      <c r="BR40" s="1155" t="s">
        <v>35</v>
      </c>
      <c r="BS40" s="1113" t="s">
        <v>35</v>
      </c>
      <c r="BT40" s="1113" t="s">
        <v>35</v>
      </c>
      <c r="BU40" s="1113" t="s">
        <v>35</v>
      </c>
      <c r="BV40" s="1113" t="s">
        <v>35</v>
      </c>
      <c r="BW40" s="1113" t="s">
        <v>35</v>
      </c>
      <c r="BX40" s="1113" t="s">
        <v>35</v>
      </c>
      <c r="BY40" s="1175" t="s">
        <v>35</v>
      </c>
      <c r="BZ40" s="1175" t="s">
        <v>35</v>
      </c>
      <c r="CA40" s="1175" t="s">
        <v>35</v>
      </c>
      <c r="CB40" s="1175" t="s">
        <v>35</v>
      </c>
      <c r="CC40" s="1175" t="s">
        <v>35</v>
      </c>
      <c r="CD40" s="1175" t="s">
        <v>35</v>
      </c>
      <c r="CE40" s="1842"/>
      <c r="CF40" s="1842"/>
      <c r="CG40" s="1842"/>
      <c r="CH40" s="1842"/>
      <c r="CI40" s="1842"/>
      <c r="CJ40" s="1842"/>
      <c r="CK40" s="1842"/>
      <c r="CL40" s="1842"/>
      <c r="CM40" s="1842"/>
      <c r="CN40" s="1842"/>
      <c r="CO40" s="1842"/>
      <c r="CP40" s="1842"/>
      <c r="CQ40" s="1842"/>
      <c r="CR40" s="1842"/>
      <c r="CS40" s="1842"/>
      <c r="CT40" s="1842"/>
      <c r="CU40" s="1842"/>
      <c r="CV40" s="1842"/>
      <c r="CW40" s="1842"/>
      <c r="CX40" s="1842"/>
      <c r="CY40" s="1842"/>
      <c r="CZ40" s="1842"/>
    </row>
    <row r="41" s="424" customFormat="true" ht="15" customHeight="true" x14ac:dyDescent="0.2">
      <c r="A41" s="2311" t="s">
        <v>56</v>
      </c>
      <c r="B41" s="1460" t="s">
        <v>49</v>
      </c>
      <c r="C41" s="1320">
        <v>19.100000000000001</v>
      </c>
      <c r="D41" s="1321">
        <v>17.7</v>
      </c>
      <c r="E41" s="1321">
        <v>9.8000000000000007</v>
      </c>
      <c r="F41" s="1321">
        <v>1.1000000000000001</v>
      </c>
      <c r="G41" s="1322">
        <v>0.1</v>
      </c>
      <c r="H41" s="1323">
        <v>2.8</v>
      </c>
      <c r="I41" s="1321">
        <v>0.7</v>
      </c>
      <c r="J41" s="1321">
        <v>0.2</v>
      </c>
      <c r="K41" s="1321">
        <v>0</v>
      </c>
      <c r="L41" s="1324">
        <v>0.1</v>
      </c>
      <c r="M41" s="1325">
        <v>21.1</v>
      </c>
      <c r="N41" s="1321">
        <v>18</v>
      </c>
      <c r="O41" s="1321">
        <v>18.899999999999999</v>
      </c>
      <c r="P41" s="1321">
        <v>16</v>
      </c>
      <c r="Q41" s="1322">
        <v>4.8</v>
      </c>
      <c r="R41" s="1323">
        <v>8.6999999999999993</v>
      </c>
      <c r="S41" s="1321">
        <v>2.1</v>
      </c>
      <c r="T41" s="1321">
        <v>0.9</v>
      </c>
      <c r="U41" s="1321">
        <v>1.4</v>
      </c>
      <c r="V41" s="1321">
        <v>15</v>
      </c>
      <c r="W41" s="1321">
        <v>0.4</v>
      </c>
      <c r="X41" s="1321">
        <v>18.3</v>
      </c>
      <c r="Y41" s="1321">
        <v>13.6</v>
      </c>
      <c r="Z41" s="1321">
        <v>8.3000000000000007</v>
      </c>
      <c r="AA41" s="1321">
        <v>18.600000000000001</v>
      </c>
      <c r="AB41" s="1321">
        <v>10.8</v>
      </c>
      <c r="AC41" s="1321">
        <v>18.8</v>
      </c>
      <c r="AD41" s="1893">
        <v>4.4000000000000004</v>
      </c>
      <c r="AE41" s="615"/>
      <c r="AF41" s="615"/>
      <c r="AG41" s="615"/>
      <c r="AH41" s="615"/>
      <c r="AI41" s="615"/>
      <c r="AJ41" s="615"/>
      <c r="AK41" s="615"/>
      <c r="AL41" s="615"/>
      <c r="AM41" s="615"/>
      <c r="AN41" s="615"/>
      <c r="AO41" s="615"/>
      <c r="AP41" s="615"/>
      <c r="AQ41" s="615"/>
      <c r="AR41" s="615"/>
      <c r="AS41" s="615"/>
      <c r="AT41" s="615"/>
      <c r="AU41" s="615"/>
      <c r="AV41" s="615"/>
      <c r="AW41" s="615"/>
      <c r="AX41" s="615"/>
      <c r="AY41" s="615"/>
      <c r="AZ41" s="216"/>
      <c r="BA41" s="2160" t="s">
        <v>56</v>
      </c>
      <c r="BB41" s="151" t="s">
        <v>49</v>
      </c>
      <c r="BC41" s="1093" t="s">
        <v>35</v>
      </c>
      <c r="BD41" s="1113" t="s">
        <v>35</v>
      </c>
      <c r="BE41" s="1113" t="s">
        <v>35</v>
      </c>
      <c r="BF41" s="1113" t="s">
        <v>35</v>
      </c>
      <c r="BG41" s="1134" t="s">
        <v>35</v>
      </c>
      <c r="BH41" s="1155" t="s">
        <v>35</v>
      </c>
      <c r="BI41" s="1113" t="s">
        <v>35</v>
      </c>
      <c r="BJ41" s="1113" t="s">
        <v>35</v>
      </c>
      <c r="BK41" s="1113" t="s">
        <v>35</v>
      </c>
      <c r="BL41" s="1134" t="s">
        <v>35</v>
      </c>
      <c r="BM41" s="1155" t="s">
        <v>35</v>
      </c>
      <c r="BN41" s="1113" t="s">
        <v>35</v>
      </c>
      <c r="BO41" s="1113" t="s">
        <v>35</v>
      </c>
      <c r="BP41" s="1113" t="s">
        <v>35</v>
      </c>
      <c r="BQ41" s="1134" t="s">
        <v>35</v>
      </c>
      <c r="BR41" s="1155" t="s">
        <v>35</v>
      </c>
      <c r="BS41" s="1113" t="s">
        <v>35</v>
      </c>
      <c r="BT41" s="1113" t="s">
        <v>35</v>
      </c>
      <c r="BU41" s="1113" t="s">
        <v>35</v>
      </c>
      <c r="BV41" s="1113" t="s">
        <v>35</v>
      </c>
      <c r="BW41" s="1113" t="s">
        <v>35</v>
      </c>
      <c r="BX41" s="1113" t="s">
        <v>35</v>
      </c>
      <c r="BY41" s="1175" t="s">
        <v>35</v>
      </c>
      <c r="BZ41" s="1175" t="s">
        <v>35</v>
      </c>
      <c r="CA41" s="1175" t="s">
        <v>35</v>
      </c>
      <c r="CB41" s="1175" t="s">
        <v>35</v>
      </c>
      <c r="CC41" s="1175" t="s">
        <v>35</v>
      </c>
      <c r="CD41" s="1175" t="s">
        <v>35</v>
      </c>
      <c r="CE41" s="1842"/>
      <c r="CF41" s="1842"/>
      <c r="CG41" s="1842"/>
      <c r="CH41" s="1842"/>
      <c r="CI41" s="1842"/>
      <c r="CJ41" s="1842"/>
      <c r="CK41" s="1842"/>
      <c r="CL41" s="1842"/>
      <c r="CM41" s="1842"/>
      <c r="CN41" s="1842"/>
      <c r="CO41" s="1842"/>
      <c r="CP41" s="1842"/>
      <c r="CQ41" s="1842"/>
      <c r="CR41" s="1842"/>
      <c r="CS41" s="1842"/>
      <c r="CT41" s="1842"/>
      <c r="CU41" s="1842"/>
      <c r="CV41" s="1842"/>
      <c r="CW41" s="1842"/>
      <c r="CX41" s="1842"/>
      <c r="CY41" s="1842"/>
      <c r="CZ41" s="1842"/>
    </row>
    <row r="42" s="424" customFormat="true" ht="15" customHeight="true" x14ac:dyDescent="0.2">
      <c r="A42" s="2311"/>
      <c r="B42" s="1460" t="s">
        <v>48</v>
      </c>
      <c r="C42" s="1320">
        <v>80.900000000000006</v>
      </c>
      <c r="D42" s="1321">
        <v>82.3</v>
      </c>
      <c r="E42" s="1321">
        <v>90.2</v>
      </c>
      <c r="F42" s="1321">
        <v>98.9</v>
      </c>
      <c r="G42" s="1322">
        <v>99.9</v>
      </c>
      <c r="H42" s="1323">
        <v>97.2</v>
      </c>
      <c r="I42" s="1321">
        <v>99.3</v>
      </c>
      <c r="J42" s="1321">
        <v>99.8</v>
      </c>
      <c r="K42" s="1321">
        <v>100</v>
      </c>
      <c r="L42" s="1324">
        <v>99.9</v>
      </c>
      <c r="M42" s="1325">
        <v>78.900000000000006</v>
      </c>
      <c r="N42" s="1321">
        <v>82</v>
      </c>
      <c r="O42" s="1321">
        <v>81.099999999999994</v>
      </c>
      <c r="P42" s="1321">
        <v>84</v>
      </c>
      <c r="Q42" s="1322">
        <v>95.2</v>
      </c>
      <c r="R42" s="1323">
        <v>91.3</v>
      </c>
      <c r="S42" s="1321">
        <v>97.9</v>
      </c>
      <c r="T42" s="1321">
        <v>99.1</v>
      </c>
      <c r="U42" s="1321">
        <v>98.6</v>
      </c>
      <c r="V42" s="1321">
        <v>85</v>
      </c>
      <c r="W42" s="1321">
        <v>99.6</v>
      </c>
      <c r="X42" s="1321">
        <v>81.7</v>
      </c>
      <c r="Y42" s="1321">
        <v>86.4</v>
      </c>
      <c r="Z42" s="1321">
        <v>91.7</v>
      </c>
      <c r="AA42" s="1321">
        <v>81.400000000000006</v>
      </c>
      <c r="AB42" s="1321">
        <v>89.2</v>
      </c>
      <c r="AC42" s="1321">
        <v>81.2</v>
      </c>
      <c r="AD42" s="1893">
        <v>95.6</v>
      </c>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216"/>
      <c r="BA42" s="2160"/>
      <c r="BB42" s="151" t="s">
        <v>48</v>
      </c>
      <c r="BC42" s="1093" t="s">
        <v>35</v>
      </c>
      <c r="BD42" s="1113" t="s">
        <v>35</v>
      </c>
      <c r="BE42" s="1113" t="s">
        <v>35</v>
      </c>
      <c r="BF42" s="1113" t="s">
        <v>35</v>
      </c>
      <c r="BG42" s="1134" t="s">
        <v>35</v>
      </c>
      <c r="BH42" s="1155" t="s">
        <v>35</v>
      </c>
      <c r="BI42" s="1113" t="s">
        <v>35</v>
      </c>
      <c r="BJ42" s="1113" t="s">
        <v>35</v>
      </c>
      <c r="BK42" s="1113" t="s">
        <v>35</v>
      </c>
      <c r="BL42" s="1134" t="s">
        <v>35</v>
      </c>
      <c r="BM42" s="1155" t="s">
        <v>35</v>
      </c>
      <c r="BN42" s="1113" t="s">
        <v>35</v>
      </c>
      <c r="BO42" s="1113" t="s">
        <v>35</v>
      </c>
      <c r="BP42" s="1113" t="s">
        <v>35</v>
      </c>
      <c r="BQ42" s="1134" t="s">
        <v>35</v>
      </c>
      <c r="BR42" s="1155" t="s">
        <v>35</v>
      </c>
      <c r="BS42" s="1113" t="s">
        <v>35</v>
      </c>
      <c r="BT42" s="1113" t="s">
        <v>35</v>
      </c>
      <c r="BU42" s="1113" t="s">
        <v>35</v>
      </c>
      <c r="BV42" s="1113" t="s">
        <v>35</v>
      </c>
      <c r="BW42" s="1113" t="s">
        <v>35</v>
      </c>
      <c r="BX42" s="1113" t="s">
        <v>35</v>
      </c>
      <c r="BY42" s="1175" t="s">
        <v>35</v>
      </c>
      <c r="BZ42" s="1175" t="s">
        <v>35</v>
      </c>
      <c r="CA42" s="1175" t="s">
        <v>35</v>
      </c>
      <c r="CB42" s="1175" t="s">
        <v>35</v>
      </c>
      <c r="CC42" s="1175" t="s">
        <v>35</v>
      </c>
      <c r="CD42" s="1175" t="s">
        <v>35</v>
      </c>
      <c r="CE42" s="1842"/>
      <c r="CF42" s="1842"/>
      <c r="CG42" s="1842"/>
      <c r="CH42" s="1842"/>
      <c r="CI42" s="1842"/>
      <c r="CJ42" s="1842"/>
      <c r="CK42" s="1842"/>
      <c r="CL42" s="1842"/>
      <c r="CM42" s="1842"/>
      <c r="CN42" s="1842"/>
      <c r="CO42" s="1842"/>
      <c r="CP42" s="1842"/>
      <c r="CQ42" s="1842"/>
      <c r="CR42" s="1842"/>
      <c r="CS42" s="1842"/>
      <c r="CT42" s="1842"/>
      <c r="CU42" s="1842"/>
      <c r="CV42" s="1842"/>
      <c r="CW42" s="1842"/>
      <c r="CX42" s="1842"/>
      <c r="CY42" s="1842"/>
      <c r="CZ42" s="1842"/>
    </row>
    <row r="43" s="424" customFormat="true" ht="15" customHeight="true" x14ac:dyDescent="0.2">
      <c r="A43" s="2311" t="s">
        <v>53</v>
      </c>
      <c r="B43" s="1460" t="s">
        <v>49</v>
      </c>
      <c r="C43" s="1488" t="s">
        <v>35</v>
      </c>
      <c r="D43" s="1492" t="s">
        <v>35</v>
      </c>
      <c r="E43" s="1492" t="s">
        <v>35</v>
      </c>
      <c r="F43" s="1492" t="s">
        <v>35</v>
      </c>
      <c r="G43" s="1496" t="s">
        <v>35</v>
      </c>
      <c r="H43" s="1500" t="s">
        <v>35</v>
      </c>
      <c r="I43" s="1492" t="s">
        <v>35</v>
      </c>
      <c r="J43" s="1492" t="s">
        <v>35</v>
      </c>
      <c r="K43" s="1492" t="s">
        <v>35</v>
      </c>
      <c r="L43" s="1504" t="s">
        <v>35</v>
      </c>
      <c r="M43" s="1488" t="s">
        <v>35</v>
      </c>
      <c r="N43" s="1492" t="s">
        <v>35</v>
      </c>
      <c r="O43" s="1492" t="s">
        <v>35</v>
      </c>
      <c r="P43" s="1492" t="s">
        <v>35</v>
      </c>
      <c r="Q43" s="1496" t="s">
        <v>35</v>
      </c>
      <c r="R43" s="1500" t="s">
        <v>35</v>
      </c>
      <c r="S43" s="1492" t="s">
        <v>35</v>
      </c>
      <c r="T43" s="1492" t="s">
        <v>35</v>
      </c>
      <c r="U43" s="1492" t="s">
        <v>35</v>
      </c>
      <c r="V43" s="1492" t="s">
        <v>35</v>
      </c>
      <c r="W43" s="1492" t="s">
        <v>35</v>
      </c>
      <c r="X43" s="1492" t="s">
        <v>35</v>
      </c>
      <c r="Y43" s="1492" t="s">
        <v>35</v>
      </c>
      <c r="Z43" s="1492" t="s">
        <v>35</v>
      </c>
      <c r="AA43" s="1492" t="s">
        <v>35</v>
      </c>
      <c r="AB43" s="1492" t="s">
        <v>35</v>
      </c>
      <c r="AC43" s="1492" t="s">
        <v>35</v>
      </c>
      <c r="AD43" s="1504" t="s">
        <v>35</v>
      </c>
      <c r="AE43" s="615"/>
      <c r="AF43" s="615"/>
      <c r="AG43" s="615"/>
      <c r="AH43" s="615"/>
      <c r="AI43" s="615"/>
      <c r="AJ43" s="615"/>
      <c r="AK43" s="615"/>
      <c r="AL43" s="615"/>
      <c r="AM43" s="615"/>
      <c r="AN43" s="615"/>
      <c r="AO43" s="615"/>
      <c r="AP43" s="615"/>
      <c r="AQ43" s="615"/>
      <c r="AR43" s="615"/>
      <c r="AS43" s="615"/>
      <c r="AT43" s="615"/>
      <c r="AU43" s="615"/>
      <c r="AV43" s="615"/>
      <c r="AW43" s="615"/>
      <c r="AX43" s="615"/>
      <c r="AY43" s="615"/>
      <c r="AZ43" s="216"/>
      <c r="BA43" s="2160" t="s">
        <v>53</v>
      </c>
      <c r="BB43" s="151" t="s">
        <v>49</v>
      </c>
      <c r="BC43" s="1093" t="s">
        <v>35</v>
      </c>
      <c r="BD43" s="1113" t="s">
        <v>35</v>
      </c>
      <c r="BE43" s="1113" t="s">
        <v>35</v>
      </c>
      <c r="BF43" s="1113" t="s">
        <v>35</v>
      </c>
      <c r="BG43" s="1134" t="s">
        <v>35</v>
      </c>
      <c r="BH43" s="1155" t="s">
        <v>35</v>
      </c>
      <c r="BI43" s="1113" t="s">
        <v>35</v>
      </c>
      <c r="BJ43" s="1113" t="s">
        <v>35</v>
      </c>
      <c r="BK43" s="1113" t="s">
        <v>35</v>
      </c>
      <c r="BL43" s="1134" t="s">
        <v>35</v>
      </c>
      <c r="BM43" s="1155" t="s">
        <v>35</v>
      </c>
      <c r="BN43" s="1113" t="s">
        <v>35</v>
      </c>
      <c r="BO43" s="1113" t="s">
        <v>35</v>
      </c>
      <c r="BP43" s="1113" t="s">
        <v>35</v>
      </c>
      <c r="BQ43" s="1134" t="s">
        <v>35</v>
      </c>
      <c r="BR43" s="1155" t="s">
        <v>35</v>
      </c>
      <c r="BS43" s="1113" t="s">
        <v>35</v>
      </c>
      <c r="BT43" s="1113" t="s">
        <v>35</v>
      </c>
      <c r="BU43" s="1113" t="s">
        <v>35</v>
      </c>
      <c r="BV43" s="1113" t="s">
        <v>35</v>
      </c>
      <c r="BW43" s="1113" t="s">
        <v>35</v>
      </c>
      <c r="BX43" s="1113" t="s">
        <v>35</v>
      </c>
      <c r="BY43" s="1175" t="s">
        <v>35</v>
      </c>
      <c r="BZ43" s="1175" t="s">
        <v>35</v>
      </c>
      <c r="CA43" s="1175" t="s">
        <v>35</v>
      </c>
      <c r="CB43" s="1175" t="s">
        <v>35</v>
      </c>
      <c r="CC43" s="1175" t="s">
        <v>35</v>
      </c>
      <c r="CD43" s="1175" t="s">
        <v>35</v>
      </c>
      <c r="CE43" s="1842"/>
      <c r="CF43" s="1842"/>
      <c r="CG43" s="1842"/>
      <c r="CH43" s="1842"/>
      <c r="CI43" s="1842"/>
      <c r="CJ43" s="1842"/>
      <c r="CK43" s="1842"/>
      <c r="CL43" s="1842"/>
      <c r="CM43" s="1842"/>
      <c r="CN43" s="1842"/>
      <c r="CO43" s="1842"/>
      <c r="CP43" s="1842"/>
      <c r="CQ43" s="1842"/>
      <c r="CR43" s="1842"/>
      <c r="CS43" s="1842"/>
      <c r="CT43" s="1842"/>
      <c r="CU43" s="1842"/>
      <c r="CV43" s="1842"/>
      <c r="CW43" s="1842"/>
      <c r="CX43" s="1842"/>
      <c r="CY43" s="1842"/>
      <c r="CZ43" s="1842"/>
    </row>
    <row r="44" s="424" customFormat="true" ht="15" customHeight="true" x14ac:dyDescent="0.2">
      <c r="A44" s="2311"/>
      <c r="B44" s="1460" t="s">
        <v>48</v>
      </c>
      <c r="C44" s="1488" t="s">
        <v>35</v>
      </c>
      <c r="D44" s="1492" t="s">
        <v>35</v>
      </c>
      <c r="E44" s="1492" t="s">
        <v>35</v>
      </c>
      <c r="F44" s="1492" t="s">
        <v>35</v>
      </c>
      <c r="G44" s="1496" t="s">
        <v>35</v>
      </c>
      <c r="H44" s="1500" t="s">
        <v>35</v>
      </c>
      <c r="I44" s="1492" t="s">
        <v>35</v>
      </c>
      <c r="J44" s="1492" t="s">
        <v>35</v>
      </c>
      <c r="K44" s="1492" t="s">
        <v>35</v>
      </c>
      <c r="L44" s="1504" t="s">
        <v>35</v>
      </c>
      <c r="M44" s="1488" t="s">
        <v>35</v>
      </c>
      <c r="N44" s="1492" t="s">
        <v>35</v>
      </c>
      <c r="O44" s="1492" t="s">
        <v>35</v>
      </c>
      <c r="P44" s="1492" t="s">
        <v>35</v>
      </c>
      <c r="Q44" s="1496" t="s">
        <v>35</v>
      </c>
      <c r="R44" s="1500" t="s">
        <v>35</v>
      </c>
      <c r="S44" s="1492" t="s">
        <v>35</v>
      </c>
      <c r="T44" s="1492" t="s">
        <v>35</v>
      </c>
      <c r="U44" s="1492" t="s">
        <v>35</v>
      </c>
      <c r="V44" s="1492" t="s">
        <v>35</v>
      </c>
      <c r="W44" s="1492" t="s">
        <v>35</v>
      </c>
      <c r="X44" s="1492" t="s">
        <v>35</v>
      </c>
      <c r="Y44" s="1492" t="s">
        <v>35</v>
      </c>
      <c r="Z44" s="1492" t="s">
        <v>35</v>
      </c>
      <c r="AA44" s="1492" t="s">
        <v>35</v>
      </c>
      <c r="AB44" s="1492" t="s">
        <v>35</v>
      </c>
      <c r="AC44" s="1492" t="s">
        <v>35</v>
      </c>
      <c r="AD44" s="1504" t="s">
        <v>35</v>
      </c>
      <c r="AE44" s="615"/>
      <c r="AF44" s="615"/>
      <c r="AG44" s="615"/>
      <c r="AH44" s="615"/>
      <c r="AI44" s="615"/>
      <c r="AJ44" s="615"/>
      <c r="AK44" s="615"/>
      <c r="AL44" s="615"/>
      <c r="AM44" s="615"/>
      <c r="AN44" s="615"/>
      <c r="AO44" s="615"/>
      <c r="AP44" s="615"/>
      <c r="AQ44" s="615"/>
      <c r="AR44" s="615"/>
      <c r="AS44" s="615"/>
      <c r="AT44" s="615"/>
      <c r="AU44" s="615"/>
      <c r="AV44" s="615"/>
      <c r="AW44" s="615"/>
      <c r="AX44" s="615"/>
      <c r="AY44" s="615"/>
      <c r="AZ44" s="216"/>
      <c r="BA44" s="2160"/>
      <c r="BB44" s="151" t="s">
        <v>48</v>
      </c>
      <c r="BC44" s="1093" t="s">
        <v>35</v>
      </c>
      <c r="BD44" s="1113" t="s">
        <v>35</v>
      </c>
      <c r="BE44" s="1113" t="s">
        <v>35</v>
      </c>
      <c r="BF44" s="1113" t="s">
        <v>35</v>
      </c>
      <c r="BG44" s="1134" t="s">
        <v>35</v>
      </c>
      <c r="BH44" s="1155" t="s">
        <v>35</v>
      </c>
      <c r="BI44" s="1113" t="s">
        <v>35</v>
      </c>
      <c r="BJ44" s="1113" t="s">
        <v>35</v>
      </c>
      <c r="BK44" s="1113" t="s">
        <v>35</v>
      </c>
      <c r="BL44" s="1134" t="s">
        <v>35</v>
      </c>
      <c r="BM44" s="1155" t="s">
        <v>35</v>
      </c>
      <c r="BN44" s="1113" t="s">
        <v>35</v>
      </c>
      <c r="BO44" s="1113" t="s">
        <v>35</v>
      </c>
      <c r="BP44" s="1113" t="s">
        <v>35</v>
      </c>
      <c r="BQ44" s="1134" t="s">
        <v>35</v>
      </c>
      <c r="BR44" s="1155" t="s">
        <v>35</v>
      </c>
      <c r="BS44" s="1113" t="s">
        <v>35</v>
      </c>
      <c r="BT44" s="1113" t="s">
        <v>35</v>
      </c>
      <c r="BU44" s="1113" t="s">
        <v>35</v>
      </c>
      <c r="BV44" s="1113" t="s">
        <v>35</v>
      </c>
      <c r="BW44" s="1113" t="s">
        <v>35</v>
      </c>
      <c r="BX44" s="1113" t="s">
        <v>35</v>
      </c>
      <c r="BY44" s="1175" t="s">
        <v>35</v>
      </c>
      <c r="BZ44" s="1175" t="s">
        <v>35</v>
      </c>
      <c r="CA44" s="1175" t="s">
        <v>35</v>
      </c>
      <c r="CB44" s="1175" t="s">
        <v>35</v>
      </c>
      <c r="CC44" s="1175" t="s">
        <v>35</v>
      </c>
      <c r="CD44" s="1175" t="s">
        <v>35</v>
      </c>
      <c r="CE44" s="1842"/>
      <c r="CF44" s="1842"/>
      <c r="CG44" s="1842"/>
      <c r="CH44" s="1842"/>
      <c r="CI44" s="1842"/>
      <c r="CJ44" s="1842"/>
      <c r="CK44" s="1842"/>
      <c r="CL44" s="1842"/>
      <c r="CM44" s="1842"/>
      <c r="CN44" s="1842"/>
      <c r="CO44" s="1842"/>
      <c r="CP44" s="1842"/>
      <c r="CQ44" s="1842"/>
      <c r="CR44" s="1842"/>
      <c r="CS44" s="1842"/>
      <c r="CT44" s="1842"/>
      <c r="CU44" s="1842"/>
      <c r="CV44" s="1842"/>
      <c r="CW44" s="1842"/>
      <c r="CX44" s="1842"/>
      <c r="CY44" s="1842"/>
      <c r="CZ44" s="1842"/>
    </row>
    <row r="45" s="424" customFormat="true" ht="15" customHeight="true" x14ac:dyDescent="0.2">
      <c r="A45" s="2311" t="s">
        <v>52</v>
      </c>
      <c r="B45" s="1460" t="s">
        <v>49</v>
      </c>
      <c r="C45" s="1488" t="s">
        <v>35</v>
      </c>
      <c r="D45" s="1492" t="s">
        <v>35</v>
      </c>
      <c r="E45" s="1492" t="s">
        <v>35</v>
      </c>
      <c r="F45" s="1492" t="s">
        <v>35</v>
      </c>
      <c r="G45" s="1496" t="s">
        <v>35</v>
      </c>
      <c r="H45" s="1500" t="s">
        <v>35</v>
      </c>
      <c r="I45" s="1492" t="s">
        <v>35</v>
      </c>
      <c r="J45" s="1492" t="s">
        <v>35</v>
      </c>
      <c r="K45" s="1492" t="s">
        <v>35</v>
      </c>
      <c r="L45" s="1504" t="s">
        <v>35</v>
      </c>
      <c r="M45" s="1488" t="s">
        <v>35</v>
      </c>
      <c r="N45" s="1492" t="s">
        <v>35</v>
      </c>
      <c r="O45" s="1492" t="s">
        <v>35</v>
      </c>
      <c r="P45" s="1492" t="s">
        <v>35</v>
      </c>
      <c r="Q45" s="1496" t="s">
        <v>35</v>
      </c>
      <c r="R45" s="1500" t="s">
        <v>35</v>
      </c>
      <c r="S45" s="1492" t="s">
        <v>35</v>
      </c>
      <c r="T45" s="1492" t="s">
        <v>35</v>
      </c>
      <c r="U45" s="1492" t="s">
        <v>35</v>
      </c>
      <c r="V45" s="1492" t="s">
        <v>35</v>
      </c>
      <c r="W45" s="1492" t="s">
        <v>35</v>
      </c>
      <c r="X45" s="1492" t="s">
        <v>35</v>
      </c>
      <c r="Y45" s="1492" t="s">
        <v>35</v>
      </c>
      <c r="Z45" s="1492" t="s">
        <v>35</v>
      </c>
      <c r="AA45" s="1492" t="s">
        <v>35</v>
      </c>
      <c r="AB45" s="1492" t="s">
        <v>35</v>
      </c>
      <c r="AC45" s="1492" t="s">
        <v>35</v>
      </c>
      <c r="AD45" s="1504" t="s">
        <v>35</v>
      </c>
      <c r="AE45" s="615"/>
      <c r="AF45" s="615"/>
      <c r="AG45" s="615"/>
      <c r="AH45" s="615"/>
      <c r="AI45" s="615"/>
      <c r="AJ45" s="615"/>
      <c r="AK45" s="615"/>
      <c r="AL45" s="615"/>
      <c r="AM45" s="615"/>
      <c r="AN45" s="615"/>
      <c r="AO45" s="615"/>
      <c r="AP45" s="615"/>
      <c r="AQ45" s="615"/>
      <c r="AR45" s="615"/>
      <c r="AS45" s="615"/>
      <c r="AT45" s="615"/>
      <c r="AU45" s="615"/>
      <c r="AV45" s="615"/>
      <c r="AW45" s="615"/>
      <c r="AX45" s="615"/>
      <c r="AY45" s="615"/>
      <c r="AZ45" s="216"/>
      <c r="BA45" s="2160" t="s">
        <v>52</v>
      </c>
      <c r="BB45" s="151" t="s">
        <v>49</v>
      </c>
      <c r="BC45" s="1093" t="s">
        <v>35</v>
      </c>
      <c r="BD45" s="1113" t="s">
        <v>35</v>
      </c>
      <c r="BE45" s="1113" t="s">
        <v>35</v>
      </c>
      <c r="BF45" s="1113" t="s">
        <v>35</v>
      </c>
      <c r="BG45" s="1134" t="s">
        <v>35</v>
      </c>
      <c r="BH45" s="1155" t="s">
        <v>35</v>
      </c>
      <c r="BI45" s="1113" t="s">
        <v>35</v>
      </c>
      <c r="BJ45" s="1113" t="s">
        <v>35</v>
      </c>
      <c r="BK45" s="1113" t="s">
        <v>35</v>
      </c>
      <c r="BL45" s="1134" t="s">
        <v>35</v>
      </c>
      <c r="BM45" s="1155" t="s">
        <v>35</v>
      </c>
      <c r="BN45" s="1113" t="s">
        <v>35</v>
      </c>
      <c r="BO45" s="1113" t="s">
        <v>35</v>
      </c>
      <c r="BP45" s="1113" t="s">
        <v>35</v>
      </c>
      <c r="BQ45" s="1134" t="s">
        <v>35</v>
      </c>
      <c r="BR45" s="1155" t="s">
        <v>35</v>
      </c>
      <c r="BS45" s="1113" t="s">
        <v>35</v>
      </c>
      <c r="BT45" s="1113" t="s">
        <v>35</v>
      </c>
      <c r="BU45" s="1113" t="s">
        <v>35</v>
      </c>
      <c r="BV45" s="1113" t="s">
        <v>35</v>
      </c>
      <c r="BW45" s="1113" t="s">
        <v>35</v>
      </c>
      <c r="BX45" s="1113" t="s">
        <v>35</v>
      </c>
      <c r="BY45" s="1175" t="s">
        <v>35</v>
      </c>
      <c r="BZ45" s="1175" t="s">
        <v>35</v>
      </c>
      <c r="CA45" s="1175" t="s">
        <v>35</v>
      </c>
      <c r="CB45" s="1175" t="s">
        <v>35</v>
      </c>
      <c r="CC45" s="1175" t="s">
        <v>35</v>
      </c>
      <c r="CD45" s="1175" t="s">
        <v>35</v>
      </c>
      <c r="CE45" s="1842"/>
      <c r="CF45" s="1842"/>
      <c r="CG45" s="1842"/>
      <c r="CH45" s="1842"/>
      <c r="CI45" s="1842"/>
      <c r="CJ45" s="1842"/>
      <c r="CK45" s="1842"/>
      <c r="CL45" s="1842"/>
      <c r="CM45" s="1842"/>
      <c r="CN45" s="1842"/>
      <c r="CO45" s="1842"/>
      <c r="CP45" s="1842"/>
      <c r="CQ45" s="1842"/>
      <c r="CR45" s="1842"/>
      <c r="CS45" s="1842"/>
      <c r="CT45" s="1842"/>
      <c r="CU45" s="1842"/>
      <c r="CV45" s="1842"/>
      <c r="CW45" s="1842"/>
      <c r="CX45" s="1842"/>
      <c r="CY45" s="1842"/>
      <c r="CZ45" s="1842"/>
    </row>
    <row r="46" s="424" customFormat="true" ht="15" customHeight="true" x14ac:dyDescent="0.2">
      <c r="A46" s="2311"/>
      <c r="B46" s="1460" t="s">
        <v>48</v>
      </c>
      <c r="C46" s="1488" t="s">
        <v>35</v>
      </c>
      <c r="D46" s="1492" t="s">
        <v>35</v>
      </c>
      <c r="E46" s="1492" t="s">
        <v>35</v>
      </c>
      <c r="F46" s="1492" t="s">
        <v>35</v>
      </c>
      <c r="G46" s="1496" t="s">
        <v>35</v>
      </c>
      <c r="H46" s="1500" t="s">
        <v>35</v>
      </c>
      <c r="I46" s="1492" t="s">
        <v>35</v>
      </c>
      <c r="J46" s="1492" t="s">
        <v>35</v>
      </c>
      <c r="K46" s="1492" t="s">
        <v>35</v>
      </c>
      <c r="L46" s="1504" t="s">
        <v>35</v>
      </c>
      <c r="M46" s="1488" t="s">
        <v>35</v>
      </c>
      <c r="N46" s="1492" t="s">
        <v>35</v>
      </c>
      <c r="O46" s="1492" t="s">
        <v>35</v>
      </c>
      <c r="P46" s="1492" t="s">
        <v>35</v>
      </c>
      <c r="Q46" s="1496" t="s">
        <v>35</v>
      </c>
      <c r="R46" s="1500" t="s">
        <v>35</v>
      </c>
      <c r="S46" s="1492" t="s">
        <v>35</v>
      </c>
      <c r="T46" s="1492" t="s">
        <v>35</v>
      </c>
      <c r="U46" s="1492" t="s">
        <v>35</v>
      </c>
      <c r="V46" s="1492" t="s">
        <v>35</v>
      </c>
      <c r="W46" s="1492" t="s">
        <v>35</v>
      </c>
      <c r="X46" s="1492" t="s">
        <v>35</v>
      </c>
      <c r="Y46" s="1492" t="s">
        <v>35</v>
      </c>
      <c r="Z46" s="1492" t="s">
        <v>35</v>
      </c>
      <c r="AA46" s="1492" t="s">
        <v>35</v>
      </c>
      <c r="AB46" s="1492" t="s">
        <v>35</v>
      </c>
      <c r="AC46" s="1492" t="s">
        <v>35</v>
      </c>
      <c r="AD46" s="1504" t="s">
        <v>35</v>
      </c>
      <c r="AE46" s="615"/>
      <c r="AF46" s="615"/>
      <c r="AG46" s="615"/>
      <c r="AH46" s="615"/>
      <c r="AI46" s="615"/>
      <c r="AJ46" s="615"/>
      <c r="AK46" s="615"/>
      <c r="AL46" s="615"/>
      <c r="AM46" s="615"/>
      <c r="AN46" s="615"/>
      <c r="AO46" s="615"/>
      <c r="AP46" s="615"/>
      <c r="AQ46" s="615"/>
      <c r="AR46" s="615"/>
      <c r="AS46" s="615"/>
      <c r="AT46" s="615"/>
      <c r="AU46" s="615"/>
      <c r="AV46" s="615"/>
      <c r="AW46" s="615"/>
      <c r="AX46" s="615"/>
      <c r="AY46" s="615"/>
      <c r="AZ46" s="216"/>
      <c r="BA46" s="2160"/>
      <c r="BB46" s="151" t="s">
        <v>48</v>
      </c>
      <c r="BC46" s="1093" t="s">
        <v>35</v>
      </c>
      <c r="BD46" s="1113" t="s">
        <v>35</v>
      </c>
      <c r="BE46" s="1113" t="s">
        <v>35</v>
      </c>
      <c r="BF46" s="1113" t="s">
        <v>35</v>
      </c>
      <c r="BG46" s="1134" t="s">
        <v>35</v>
      </c>
      <c r="BH46" s="1155" t="s">
        <v>35</v>
      </c>
      <c r="BI46" s="1113" t="s">
        <v>35</v>
      </c>
      <c r="BJ46" s="1113" t="s">
        <v>35</v>
      </c>
      <c r="BK46" s="1113" t="s">
        <v>35</v>
      </c>
      <c r="BL46" s="1134" t="s">
        <v>35</v>
      </c>
      <c r="BM46" s="1155" t="s">
        <v>35</v>
      </c>
      <c r="BN46" s="1113" t="s">
        <v>35</v>
      </c>
      <c r="BO46" s="1113" t="s">
        <v>35</v>
      </c>
      <c r="BP46" s="1113" t="s">
        <v>35</v>
      </c>
      <c r="BQ46" s="1134" t="s">
        <v>35</v>
      </c>
      <c r="BR46" s="1155" t="s">
        <v>35</v>
      </c>
      <c r="BS46" s="1113" t="s">
        <v>35</v>
      </c>
      <c r="BT46" s="1113" t="s">
        <v>35</v>
      </c>
      <c r="BU46" s="1113" t="s">
        <v>35</v>
      </c>
      <c r="BV46" s="1113" t="s">
        <v>35</v>
      </c>
      <c r="BW46" s="1113" t="s">
        <v>35</v>
      </c>
      <c r="BX46" s="1113" t="s">
        <v>35</v>
      </c>
      <c r="BY46" s="1175" t="s">
        <v>35</v>
      </c>
      <c r="BZ46" s="1175" t="s">
        <v>35</v>
      </c>
      <c r="CA46" s="1175" t="s">
        <v>35</v>
      </c>
      <c r="CB46" s="1175" t="s">
        <v>35</v>
      </c>
      <c r="CC46" s="1175" t="s">
        <v>35</v>
      </c>
      <c r="CD46" s="1175" t="s">
        <v>35</v>
      </c>
      <c r="CE46" s="1842"/>
      <c r="CF46" s="1842"/>
      <c r="CG46" s="1842"/>
      <c r="CH46" s="1842"/>
      <c r="CI46" s="1842"/>
      <c r="CJ46" s="1842"/>
      <c r="CK46" s="1842"/>
      <c r="CL46" s="1842"/>
      <c r="CM46" s="1842"/>
      <c r="CN46" s="1842"/>
      <c r="CO46" s="1842"/>
      <c r="CP46" s="1842"/>
      <c r="CQ46" s="1842"/>
      <c r="CR46" s="1842"/>
      <c r="CS46" s="1842"/>
      <c r="CT46" s="1842"/>
      <c r="CU46" s="1842"/>
      <c r="CV46" s="1842"/>
      <c r="CW46" s="1842"/>
      <c r="CX46" s="1842"/>
      <c r="CY46" s="1842"/>
      <c r="CZ46" s="1842"/>
    </row>
    <row r="47" s="130" customFormat="true" ht="15" customHeight="true" x14ac:dyDescent="0.2">
      <c r="A47" s="2147" t="s">
        <v>101</v>
      </c>
      <c r="B47" s="250" t="s">
        <v>100</v>
      </c>
      <c r="C47" s="1026" t="s">
        <v>35</v>
      </c>
      <c r="D47" s="1037" t="s">
        <v>35</v>
      </c>
      <c r="E47" s="1037" t="s">
        <v>35</v>
      </c>
      <c r="F47" s="1037" t="s">
        <v>35</v>
      </c>
      <c r="G47" s="1048" t="s">
        <v>35</v>
      </c>
      <c r="H47" s="1059" t="s">
        <v>35</v>
      </c>
      <c r="I47" s="1037" t="s">
        <v>35</v>
      </c>
      <c r="J47" s="1037" t="s">
        <v>35</v>
      </c>
      <c r="K47" s="1037" t="s">
        <v>35</v>
      </c>
      <c r="L47" s="1070" t="s">
        <v>35</v>
      </c>
      <c r="M47" s="1081" t="s">
        <v>35</v>
      </c>
      <c r="N47" s="1037" t="s">
        <v>35</v>
      </c>
      <c r="O47" s="1037" t="s">
        <v>35</v>
      </c>
      <c r="P47" s="1037" t="s">
        <v>35</v>
      </c>
      <c r="Q47" s="1048" t="s">
        <v>35</v>
      </c>
      <c r="R47" s="1059" t="s">
        <v>35</v>
      </c>
      <c r="S47" s="1037" t="s">
        <v>35</v>
      </c>
      <c r="T47" s="1037" t="s">
        <v>35</v>
      </c>
      <c r="U47" s="1037" t="s">
        <v>35</v>
      </c>
      <c r="V47" s="1037" t="s">
        <v>35</v>
      </c>
      <c r="W47" s="1037" t="s">
        <v>35</v>
      </c>
      <c r="X47" s="1037" t="s">
        <v>35</v>
      </c>
      <c r="Y47" s="1087" t="s">
        <v>35</v>
      </c>
      <c r="Z47" s="1087" t="s">
        <v>35</v>
      </c>
      <c r="AA47" s="1087" t="s">
        <v>35</v>
      </c>
      <c r="AB47" s="1087" t="s">
        <v>35</v>
      </c>
      <c r="AC47" s="1087" t="s">
        <v>35</v>
      </c>
      <c r="AD47" s="1811" t="s">
        <v>35</v>
      </c>
      <c r="AE47" s="1831"/>
      <c r="AF47" s="1831"/>
      <c r="AG47" s="1831"/>
      <c r="AH47" s="1831"/>
      <c r="AI47" s="1831"/>
      <c r="AJ47" s="1831"/>
      <c r="AK47" s="1831"/>
      <c r="AL47" s="1831"/>
      <c r="AM47" s="1831"/>
      <c r="AN47" s="1831"/>
      <c r="AO47" s="1831"/>
      <c r="AP47" s="1831"/>
      <c r="AQ47" s="1831"/>
      <c r="AR47" s="1831"/>
      <c r="AS47" s="1831"/>
      <c r="AT47" s="1831"/>
      <c r="AU47" s="1831"/>
      <c r="AV47" s="1831"/>
      <c r="AW47" s="1831"/>
      <c r="AX47" s="1831"/>
      <c r="AY47" s="1831"/>
      <c r="AZ47" s="215"/>
      <c r="BA47" s="2160" t="s">
        <v>101</v>
      </c>
      <c r="BB47" s="151" t="s">
        <v>100</v>
      </c>
      <c r="BC47" s="1093" t="s">
        <v>35</v>
      </c>
      <c r="BD47" s="1113" t="s">
        <v>35</v>
      </c>
      <c r="BE47" s="1113" t="s">
        <v>35</v>
      </c>
      <c r="BF47" s="1113" t="s">
        <v>35</v>
      </c>
      <c r="BG47" s="1134" t="s">
        <v>35</v>
      </c>
      <c r="BH47" s="1155" t="s">
        <v>35</v>
      </c>
      <c r="BI47" s="1113" t="s">
        <v>35</v>
      </c>
      <c r="BJ47" s="1113" t="s">
        <v>35</v>
      </c>
      <c r="BK47" s="1113" t="s">
        <v>35</v>
      </c>
      <c r="BL47" s="1134" t="s">
        <v>35</v>
      </c>
      <c r="BM47" s="1155" t="s">
        <v>35</v>
      </c>
      <c r="BN47" s="1113" t="s">
        <v>35</v>
      </c>
      <c r="BO47" s="1113" t="s">
        <v>35</v>
      </c>
      <c r="BP47" s="1113" t="s">
        <v>35</v>
      </c>
      <c r="BQ47" s="1134" t="s">
        <v>35</v>
      </c>
      <c r="BR47" s="1155" t="s">
        <v>35</v>
      </c>
      <c r="BS47" s="1113" t="s">
        <v>35</v>
      </c>
      <c r="BT47" s="1113" t="s">
        <v>35</v>
      </c>
      <c r="BU47" s="1113" t="s">
        <v>35</v>
      </c>
      <c r="BV47" s="1113" t="s">
        <v>35</v>
      </c>
      <c r="BW47" s="1113" t="s">
        <v>35</v>
      </c>
      <c r="BX47" s="1113" t="s">
        <v>35</v>
      </c>
      <c r="BY47" s="1175" t="s">
        <v>35</v>
      </c>
      <c r="BZ47" s="1175" t="s">
        <v>35</v>
      </c>
      <c r="CA47" s="1175" t="s">
        <v>35</v>
      </c>
      <c r="CB47" s="1175" t="s">
        <v>35</v>
      </c>
      <c r="CC47" s="1175" t="s">
        <v>35</v>
      </c>
      <c r="CD47" s="1175" t="s">
        <v>35</v>
      </c>
      <c r="CE47" s="1842"/>
      <c r="CF47" s="1842"/>
      <c r="CG47" s="1842"/>
      <c r="CH47" s="1842"/>
      <c r="CI47" s="1842"/>
      <c r="CJ47" s="1842"/>
      <c r="CK47" s="1842"/>
      <c r="CL47" s="1842"/>
      <c r="CM47" s="1842"/>
      <c r="CN47" s="1842"/>
      <c r="CO47" s="1842"/>
      <c r="CP47" s="1842"/>
      <c r="CQ47" s="1842"/>
      <c r="CR47" s="1842"/>
      <c r="CS47" s="1842"/>
      <c r="CT47" s="1842"/>
      <c r="CU47" s="1842"/>
      <c r="CV47" s="1842"/>
      <c r="CW47" s="1842"/>
      <c r="CX47" s="1842"/>
      <c r="CY47" s="1842"/>
      <c r="CZ47" s="1842"/>
    </row>
    <row r="48" s="130" customFormat="true" ht="15" customHeight="true" x14ac:dyDescent="0.2">
      <c r="A48" s="2147"/>
      <c r="B48" s="250" t="s">
        <v>99</v>
      </c>
      <c r="C48" s="1026" t="s">
        <v>35</v>
      </c>
      <c r="D48" s="1037" t="s">
        <v>35</v>
      </c>
      <c r="E48" s="1037" t="s">
        <v>35</v>
      </c>
      <c r="F48" s="1037" t="s">
        <v>35</v>
      </c>
      <c r="G48" s="1048" t="s">
        <v>35</v>
      </c>
      <c r="H48" s="1059" t="s">
        <v>35</v>
      </c>
      <c r="I48" s="1037" t="s">
        <v>35</v>
      </c>
      <c r="J48" s="1037" t="s">
        <v>35</v>
      </c>
      <c r="K48" s="1037" t="s">
        <v>35</v>
      </c>
      <c r="L48" s="1070" t="s">
        <v>35</v>
      </c>
      <c r="M48" s="1081" t="s">
        <v>35</v>
      </c>
      <c r="N48" s="1037" t="s">
        <v>35</v>
      </c>
      <c r="O48" s="1037" t="s">
        <v>35</v>
      </c>
      <c r="P48" s="1037" t="s">
        <v>35</v>
      </c>
      <c r="Q48" s="1048" t="s">
        <v>35</v>
      </c>
      <c r="R48" s="1059" t="s">
        <v>35</v>
      </c>
      <c r="S48" s="1037" t="s">
        <v>35</v>
      </c>
      <c r="T48" s="1037" t="s">
        <v>35</v>
      </c>
      <c r="U48" s="1037" t="s">
        <v>35</v>
      </c>
      <c r="V48" s="1037" t="s">
        <v>35</v>
      </c>
      <c r="W48" s="1037" t="s">
        <v>35</v>
      </c>
      <c r="X48" s="1037" t="s">
        <v>35</v>
      </c>
      <c r="Y48" s="1087" t="s">
        <v>35</v>
      </c>
      <c r="Z48" s="1087" t="s">
        <v>35</v>
      </c>
      <c r="AA48" s="1087" t="s">
        <v>35</v>
      </c>
      <c r="AB48" s="1087" t="s">
        <v>35</v>
      </c>
      <c r="AC48" s="1087" t="s">
        <v>35</v>
      </c>
      <c r="AD48" s="1811" t="s">
        <v>35</v>
      </c>
      <c r="AE48" s="1831"/>
      <c r="AF48" s="1831"/>
      <c r="AG48" s="1831"/>
      <c r="AH48" s="1831"/>
      <c r="AI48" s="1831"/>
      <c r="AJ48" s="1831"/>
      <c r="AK48" s="1831"/>
      <c r="AL48" s="1831"/>
      <c r="AM48" s="1831"/>
      <c r="AN48" s="1831"/>
      <c r="AO48" s="1831"/>
      <c r="AP48" s="1831"/>
      <c r="AQ48" s="1831"/>
      <c r="AR48" s="1831"/>
      <c r="AS48" s="1831"/>
      <c r="AT48" s="1831"/>
      <c r="AU48" s="1831"/>
      <c r="AV48" s="1831"/>
      <c r="AW48" s="1831"/>
      <c r="AX48" s="1831"/>
      <c r="AY48" s="1831"/>
      <c r="AZ48" s="215"/>
      <c r="BA48" s="2160"/>
      <c r="BB48" s="151" t="s">
        <v>99</v>
      </c>
      <c r="BC48" s="1093" t="s">
        <v>35</v>
      </c>
      <c r="BD48" s="1113" t="s">
        <v>35</v>
      </c>
      <c r="BE48" s="1113" t="s">
        <v>35</v>
      </c>
      <c r="BF48" s="1113" t="s">
        <v>35</v>
      </c>
      <c r="BG48" s="1134" t="s">
        <v>35</v>
      </c>
      <c r="BH48" s="1155" t="s">
        <v>35</v>
      </c>
      <c r="BI48" s="1113" t="s">
        <v>35</v>
      </c>
      <c r="BJ48" s="1113" t="s">
        <v>35</v>
      </c>
      <c r="BK48" s="1113" t="s">
        <v>35</v>
      </c>
      <c r="BL48" s="1134" t="s">
        <v>35</v>
      </c>
      <c r="BM48" s="1155" t="s">
        <v>35</v>
      </c>
      <c r="BN48" s="1113" t="s">
        <v>35</v>
      </c>
      <c r="BO48" s="1113" t="s">
        <v>35</v>
      </c>
      <c r="BP48" s="1113" t="s">
        <v>35</v>
      </c>
      <c r="BQ48" s="1134" t="s">
        <v>35</v>
      </c>
      <c r="BR48" s="1155" t="s">
        <v>35</v>
      </c>
      <c r="BS48" s="1113" t="s">
        <v>35</v>
      </c>
      <c r="BT48" s="1113" t="s">
        <v>35</v>
      </c>
      <c r="BU48" s="1113" t="s">
        <v>35</v>
      </c>
      <c r="BV48" s="1113" t="s">
        <v>35</v>
      </c>
      <c r="BW48" s="1113" t="s">
        <v>35</v>
      </c>
      <c r="BX48" s="1113" t="s">
        <v>35</v>
      </c>
      <c r="BY48" s="1175" t="s">
        <v>35</v>
      </c>
      <c r="BZ48" s="1175" t="s">
        <v>35</v>
      </c>
      <c r="CA48" s="1175" t="s">
        <v>35</v>
      </c>
      <c r="CB48" s="1175" t="s">
        <v>35</v>
      </c>
      <c r="CC48" s="1175" t="s">
        <v>35</v>
      </c>
      <c r="CD48" s="1175" t="s">
        <v>35</v>
      </c>
      <c r="CE48" s="1842"/>
      <c r="CF48" s="1842"/>
      <c r="CG48" s="1842"/>
      <c r="CH48" s="1842"/>
      <c r="CI48" s="1842"/>
      <c r="CJ48" s="1842"/>
      <c r="CK48" s="1842"/>
      <c r="CL48" s="1842"/>
      <c r="CM48" s="1842"/>
      <c r="CN48" s="1842"/>
      <c r="CO48" s="1842"/>
      <c r="CP48" s="1842"/>
      <c r="CQ48" s="1842"/>
      <c r="CR48" s="1842"/>
      <c r="CS48" s="1842"/>
      <c r="CT48" s="1842"/>
      <c r="CU48" s="1842"/>
      <c r="CV48" s="1842"/>
      <c r="CW48" s="1842"/>
      <c r="CX48" s="1842"/>
      <c r="CY48" s="1842"/>
      <c r="CZ48" s="1842"/>
    </row>
    <row r="49" s="130" customFormat="true" ht="15" customHeight="true" x14ac:dyDescent="0.2">
      <c r="A49" s="2147"/>
      <c r="B49" s="250" t="s">
        <v>68</v>
      </c>
      <c r="C49" s="1026" t="s">
        <v>35</v>
      </c>
      <c r="D49" s="1037" t="s">
        <v>35</v>
      </c>
      <c r="E49" s="1037" t="s">
        <v>35</v>
      </c>
      <c r="F49" s="1037" t="s">
        <v>35</v>
      </c>
      <c r="G49" s="1048" t="s">
        <v>35</v>
      </c>
      <c r="H49" s="1059" t="s">
        <v>35</v>
      </c>
      <c r="I49" s="1037" t="s">
        <v>35</v>
      </c>
      <c r="J49" s="1037" t="s">
        <v>35</v>
      </c>
      <c r="K49" s="1037" t="s">
        <v>35</v>
      </c>
      <c r="L49" s="1070" t="s">
        <v>35</v>
      </c>
      <c r="M49" s="1081" t="s">
        <v>35</v>
      </c>
      <c r="N49" s="1037" t="s">
        <v>35</v>
      </c>
      <c r="O49" s="1037" t="s">
        <v>35</v>
      </c>
      <c r="P49" s="1037" t="s">
        <v>35</v>
      </c>
      <c r="Q49" s="1048" t="s">
        <v>35</v>
      </c>
      <c r="R49" s="1059" t="s">
        <v>35</v>
      </c>
      <c r="S49" s="1037" t="s">
        <v>35</v>
      </c>
      <c r="T49" s="1037" t="s">
        <v>35</v>
      </c>
      <c r="U49" s="1037" t="s">
        <v>35</v>
      </c>
      <c r="V49" s="1037" t="s">
        <v>35</v>
      </c>
      <c r="W49" s="1037" t="s">
        <v>35</v>
      </c>
      <c r="X49" s="1037" t="s">
        <v>35</v>
      </c>
      <c r="Y49" s="1087" t="s">
        <v>35</v>
      </c>
      <c r="Z49" s="1087" t="s">
        <v>35</v>
      </c>
      <c r="AA49" s="1087" t="s">
        <v>35</v>
      </c>
      <c r="AB49" s="1087" t="s">
        <v>35</v>
      </c>
      <c r="AC49" s="1087" t="s">
        <v>35</v>
      </c>
      <c r="AD49" s="1811" t="s">
        <v>35</v>
      </c>
      <c r="AE49" s="1831"/>
      <c r="AF49" s="1831"/>
      <c r="AG49" s="1831"/>
      <c r="AH49" s="1831"/>
      <c r="AI49" s="1831"/>
      <c r="AJ49" s="1831"/>
      <c r="AK49" s="1831"/>
      <c r="AL49" s="1831"/>
      <c r="AM49" s="1831"/>
      <c r="AN49" s="1831"/>
      <c r="AO49" s="1831"/>
      <c r="AP49" s="1831"/>
      <c r="AQ49" s="1831"/>
      <c r="AR49" s="1831"/>
      <c r="AS49" s="1831"/>
      <c r="AT49" s="1831"/>
      <c r="AU49" s="1831"/>
      <c r="AV49" s="1831"/>
      <c r="AW49" s="1831"/>
      <c r="AX49" s="1831"/>
      <c r="AY49" s="1831"/>
      <c r="AZ49" s="215"/>
      <c r="BA49" s="2160"/>
      <c r="BB49" s="151" t="s">
        <v>68</v>
      </c>
      <c r="BC49" s="1093" t="s">
        <v>35</v>
      </c>
      <c r="BD49" s="1113" t="s">
        <v>35</v>
      </c>
      <c r="BE49" s="1113" t="s">
        <v>35</v>
      </c>
      <c r="BF49" s="1113" t="s">
        <v>35</v>
      </c>
      <c r="BG49" s="1134" t="s">
        <v>35</v>
      </c>
      <c r="BH49" s="1155" t="s">
        <v>35</v>
      </c>
      <c r="BI49" s="1113" t="s">
        <v>35</v>
      </c>
      <c r="BJ49" s="1113" t="s">
        <v>35</v>
      </c>
      <c r="BK49" s="1113" t="s">
        <v>35</v>
      </c>
      <c r="BL49" s="1134" t="s">
        <v>35</v>
      </c>
      <c r="BM49" s="1155" t="s">
        <v>35</v>
      </c>
      <c r="BN49" s="1113" t="s">
        <v>35</v>
      </c>
      <c r="BO49" s="1113" t="s">
        <v>35</v>
      </c>
      <c r="BP49" s="1113" t="s">
        <v>35</v>
      </c>
      <c r="BQ49" s="1134" t="s">
        <v>35</v>
      </c>
      <c r="BR49" s="1155" t="s">
        <v>35</v>
      </c>
      <c r="BS49" s="1113" t="s">
        <v>35</v>
      </c>
      <c r="BT49" s="1113" t="s">
        <v>35</v>
      </c>
      <c r="BU49" s="1113" t="s">
        <v>35</v>
      </c>
      <c r="BV49" s="1113" t="s">
        <v>35</v>
      </c>
      <c r="BW49" s="1113" t="s">
        <v>35</v>
      </c>
      <c r="BX49" s="1113" t="s">
        <v>35</v>
      </c>
      <c r="BY49" s="1175" t="s">
        <v>35</v>
      </c>
      <c r="BZ49" s="1175" t="s">
        <v>35</v>
      </c>
      <c r="CA49" s="1175" t="s">
        <v>35</v>
      </c>
      <c r="CB49" s="1175" t="s">
        <v>35</v>
      </c>
      <c r="CC49" s="1175" t="s">
        <v>35</v>
      </c>
      <c r="CD49" s="1175" t="s">
        <v>35</v>
      </c>
      <c r="CE49" s="1842"/>
      <c r="CF49" s="1842"/>
      <c r="CG49" s="1842"/>
      <c r="CH49" s="1842"/>
      <c r="CI49" s="1842"/>
      <c r="CJ49" s="1842"/>
      <c r="CK49" s="1842"/>
      <c r="CL49" s="1842"/>
      <c r="CM49" s="1842"/>
      <c r="CN49" s="1842"/>
      <c r="CO49" s="1842"/>
      <c r="CP49" s="1842"/>
      <c r="CQ49" s="1842"/>
      <c r="CR49" s="1842"/>
      <c r="CS49" s="1842"/>
      <c r="CT49" s="1842"/>
      <c r="CU49" s="1842"/>
      <c r="CV49" s="1842"/>
      <c r="CW49" s="1842"/>
      <c r="CX49" s="1842"/>
      <c r="CY49" s="1842"/>
      <c r="CZ49" s="1842"/>
    </row>
    <row r="50" s="130" customFormat="true" ht="15" customHeight="true" x14ac:dyDescent="0.2">
      <c r="A50" s="2147" t="s">
        <v>102</v>
      </c>
      <c r="B50" s="250" t="s">
        <v>100</v>
      </c>
      <c r="C50" s="1026" t="s">
        <v>35</v>
      </c>
      <c r="D50" s="1037" t="s">
        <v>35</v>
      </c>
      <c r="E50" s="1037" t="s">
        <v>35</v>
      </c>
      <c r="F50" s="1037" t="s">
        <v>35</v>
      </c>
      <c r="G50" s="1048" t="s">
        <v>35</v>
      </c>
      <c r="H50" s="1059" t="s">
        <v>35</v>
      </c>
      <c r="I50" s="1037" t="s">
        <v>35</v>
      </c>
      <c r="J50" s="1037" t="s">
        <v>35</v>
      </c>
      <c r="K50" s="1037" t="s">
        <v>35</v>
      </c>
      <c r="L50" s="1070" t="s">
        <v>35</v>
      </c>
      <c r="M50" s="1081" t="s">
        <v>35</v>
      </c>
      <c r="N50" s="1037" t="s">
        <v>35</v>
      </c>
      <c r="O50" s="1037" t="s">
        <v>35</v>
      </c>
      <c r="P50" s="1037" t="s">
        <v>35</v>
      </c>
      <c r="Q50" s="1048" t="s">
        <v>35</v>
      </c>
      <c r="R50" s="1059" t="s">
        <v>35</v>
      </c>
      <c r="S50" s="1037" t="s">
        <v>35</v>
      </c>
      <c r="T50" s="1037" t="s">
        <v>35</v>
      </c>
      <c r="U50" s="1037" t="s">
        <v>35</v>
      </c>
      <c r="V50" s="1037" t="s">
        <v>35</v>
      </c>
      <c r="W50" s="1037" t="s">
        <v>35</v>
      </c>
      <c r="X50" s="1037" t="s">
        <v>35</v>
      </c>
      <c r="Y50" s="1087" t="s">
        <v>35</v>
      </c>
      <c r="Z50" s="1087" t="s">
        <v>35</v>
      </c>
      <c r="AA50" s="1087" t="s">
        <v>35</v>
      </c>
      <c r="AB50" s="1087" t="s">
        <v>35</v>
      </c>
      <c r="AC50" s="1087" t="s">
        <v>35</v>
      </c>
      <c r="AD50" s="1811" t="s">
        <v>35</v>
      </c>
      <c r="AE50" s="1831"/>
      <c r="AF50" s="1831"/>
      <c r="AG50" s="1831"/>
      <c r="AH50" s="1831"/>
      <c r="AI50" s="1831"/>
      <c r="AJ50" s="1831"/>
      <c r="AK50" s="1831"/>
      <c r="AL50" s="1831"/>
      <c r="AM50" s="1831"/>
      <c r="AN50" s="1831"/>
      <c r="AO50" s="1831"/>
      <c r="AP50" s="1831"/>
      <c r="AQ50" s="1831"/>
      <c r="AR50" s="1831"/>
      <c r="AS50" s="1831"/>
      <c r="AT50" s="1831"/>
      <c r="AU50" s="1831"/>
      <c r="AV50" s="1831"/>
      <c r="AW50" s="1831"/>
      <c r="AX50" s="1831"/>
      <c r="AY50" s="1831"/>
      <c r="AZ50" s="215"/>
      <c r="BA50" s="2160" t="s">
        <v>102</v>
      </c>
      <c r="BB50" s="151" t="s">
        <v>100</v>
      </c>
      <c r="BC50" s="1093" t="s">
        <v>35</v>
      </c>
      <c r="BD50" s="1113" t="s">
        <v>35</v>
      </c>
      <c r="BE50" s="1113" t="s">
        <v>35</v>
      </c>
      <c r="BF50" s="1113" t="s">
        <v>35</v>
      </c>
      <c r="BG50" s="1134" t="s">
        <v>35</v>
      </c>
      <c r="BH50" s="1155" t="s">
        <v>35</v>
      </c>
      <c r="BI50" s="1113" t="s">
        <v>35</v>
      </c>
      <c r="BJ50" s="1113" t="s">
        <v>35</v>
      </c>
      <c r="BK50" s="1113" t="s">
        <v>35</v>
      </c>
      <c r="BL50" s="1134" t="s">
        <v>35</v>
      </c>
      <c r="BM50" s="1155" t="s">
        <v>35</v>
      </c>
      <c r="BN50" s="1113" t="s">
        <v>35</v>
      </c>
      <c r="BO50" s="1113" t="s">
        <v>35</v>
      </c>
      <c r="BP50" s="1113" t="s">
        <v>35</v>
      </c>
      <c r="BQ50" s="1134" t="s">
        <v>35</v>
      </c>
      <c r="BR50" s="1155" t="s">
        <v>35</v>
      </c>
      <c r="BS50" s="1113" t="s">
        <v>35</v>
      </c>
      <c r="BT50" s="1113" t="s">
        <v>35</v>
      </c>
      <c r="BU50" s="1113" t="s">
        <v>35</v>
      </c>
      <c r="BV50" s="1113" t="s">
        <v>35</v>
      </c>
      <c r="BW50" s="1113" t="s">
        <v>35</v>
      </c>
      <c r="BX50" s="1113" t="s">
        <v>35</v>
      </c>
      <c r="BY50" s="1175" t="s">
        <v>35</v>
      </c>
      <c r="BZ50" s="1175" t="s">
        <v>35</v>
      </c>
      <c r="CA50" s="1175" t="s">
        <v>35</v>
      </c>
      <c r="CB50" s="1175" t="s">
        <v>35</v>
      </c>
      <c r="CC50" s="1175" t="s">
        <v>35</v>
      </c>
      <c r="CD50" s="1175" t="s">
        <v>35</v>
      </c>
      <c r="CE50" s="1842"/>
      <c r="CF50" s="1842"/>
      <c r="CG50" s="1842"/>
      <c r="CH50" s="1842"/>
      <c r="CI50" s="1842"/>
      <c r="CJ50" s="1842"/>
      <c r="CK50" s="1842"/>
      <c r="CL50" s="1842"/>
      <c r="CM50" s="1842"/>
      <c r="CN50" s="1842"/>
      <c r="CO50" s="1842"/>
      <c r="CP50" s="1842"/>
      <c r="CQ50" s="1842"/>
      <c r="CR50" s="1842"/>
      <c r="CS50" s="1842"/>
      <c r="CT50" s="1842"/>
      <c r="CU50" s="1842"/>
      <c r="CV50" s="1842"/>
      <c r="CW50" s="1842"/>
      <c r="CX50" s="1842"/>
      <c r="CY50" s="1842"/>
      <c r="CZ50" s="1842"/>
    </row>
    <row r="51" s="130" customFormat="true" ht="15" customHeight="true" x14ac:dyDescent="0.2">
      <c r="A51" s="2147"/>
      <c r="B51" s="250" t="s">
        <v>99</v>
      </c>
      <c r="C51" s="1026" t="s">
        <v>35</v>
      </c>
      <c r="D51" s="1037" t="s">
        <v>35</v>
      </c>
      <c r="E51" s="1037" t="s">
        <v>35</v>
      </c>
      <c r="F51" s="1037" t="s">
        <v>35</v>
      </c>
      <c r="G51" s="1048" t="s">
        <v>35</v>
      </c>
      <c r="H51" s="1059" t="s">
        <v>35</v>
      </c>
      <c r="I51" s="1037" t="s">
        <v>35</v>
      </c>
      <c r="J51" s="1037" t="s">
        <v>35</v>
      </c>
      <c r="K51" s="1037" t="s">
        <v>35</v>
      </c>
      <c r="L51" s="1070" t="s">
        <v>35</v>
      </c>
      <c r="M51" s="1081" t="s">
        <v>35</v>
      </c>
      <c r="N51" s="1037" t="s">
        <v>35</v>
      </c>
      <c r="O51" s="1037" t="s">
        <v>35</v>
      </c>
      <c r="P51" s="1037" t="s">
        <v>35</v>
      </c>
      <c r="Q51" s="1048" t="s">
        <v>35</v>
      </c>
      <c r="R51" s="1059" t="s">
        <v>35</v>
      </c>
      <c r="S51" s="1037" t="s">
        <v>35</v>
      </c>
      <c r="T51" s="1037" t="s">
        <v>35</v>
      </c>
      <c r="U51" s="1037" t="s">
        <v>35</v>
      </c>
      <c r="V51" s="1037" t="s">
        <v>35</v>
      </c>
      <c r="W51" s="1037" t="s">
        <v>35</v>
      </c>
      <c r="X51" s="1037" t="s">
        <v>35</v>
      </c>
      <c r="Y51" s="1087" t="s">
        <v>35</v>
      </c>
      <c r="Z51" s="1087" t="s">
        <v>35</v>
      </c>
      <c r="AA51" s="1087" t="s">
        <v>35</v>
      </c>
      <c r="AB51" s="1087" t="s">
        <v>35</v>
      </c>
      <c r="AC51" s="1087" t="s">
        <v>35</v>
      </c>
      <c r="AD51" s="1811" t="s">
        <v>35</v>
      </c>
      <c r="AE51" s="1831"/>
      <c r="AF51" s="1831"/>
      <c r="AG51" s="1831"/>
      <c r="AH51" s="1831"/>
      <c r="AI51" s="1831"/>
      <c r="AJ51" s="1831"/>
      <c r="AK51" s="1831"/>
      <c r="AL51" s="1831"/>
      <c r="AM51" s="1831"/>
      <c r="AN51" s="1831"/>
      <c r="AO51" s="1831"/>
      <c r="AP51" s="1831"/>
      <c r="AQ51" s="1831"/>
      <c r="AR51" s="1831"/>
      <c r="AS51" s="1831"/>
      <c r="AT51" s="1831"/>
      <c r="AU51" s="1831"/>
      <c r="AV51" s="1831"/>
      <c r="AW51" s="1831"/>
      <c r="AX51" s="1831"/>
      <c r="AY51" s="1831"/>
      <c r="AZ51" s="215"/>
      <c r="BA51" s="2160"/>
      <c r="BB51" s="151" t="s">
        <v>99</v>
      </c>
      <c r="BC51" s="1093" t="s">
        <v>35</v>
      </c>
      <c r="BD51" s="1113" t="s">
        <v>35</v>
      </c>
      <c r="BE51" s="1113" t="s">
        <v>35</v>
      </c>
      <c r="BF51" s="1113" t="s">
        <v>35</v>
      </c>
      <c r="BG51" s="1134" t="s">
        <v>35</v>
      </c>
      <c r="BH51" s="1155" t="s">
        <v>35</v>
      </c>
      <c r="BI51" s="1113" t="s">
        <v>35</v>
      </c>
      <c r="BJ51" s="1113" t="s">
        <v>35</v>
      </c>
      <c r="BK51" s="1113" t="s">
        <v>35</v>
      </c>
      <c r="BL51" s="1134" t="s">
        <v>35</v>
      </c>
      <c r="BM51" s="1155" t="s">
        <v>35</v>
      </c>
      <c r="BN51" s="1113" t="s">
        <v>35</v>
      </c>
      <c r="BO51" s="1113" t="s">
        <v>35</v>
      </c>
      <c r="BP51" s="1113" t="s">
        <v>35</v>
      </c>
      <c r="BQ51" s="1134" t="s">
        <v>35</v>
      </c>
      <c r="BR51" s="1155" t="s">
        <v>35</v>
      </c>
      <c r="BS51" s="1113" t="s">
        <v>35</v>
      </c>
      <c r="BT51" s="1113" t="s">
        <v>35</v>
      </c>
      <c r="BU51" s="1113" t="s">
        <v>35</v>
      </c>
      <c r="BV51" s="1113" t="s">
        <v>35</v>
      </c>
      <c r="BW51" s="1113" t="s">
        <v>35</v>
      </c>
      <c r="BX51" s="1113" t="s">
        <v>35</v>
      </c>
      <c r="BY51" s="1175" t="s">
        <v>35</v>
      </c>
      <c r="BZ51" s="1175" t="s">
        <v>35</v>
      </c>
      <c r="CA51" s="1175" t="s">
        <v>35</v>
      </c>
      <c r="CB51" s="1175" t="s">
        <v>35</v>
      </c>
      <c r="CC51" s="1175" t="s">
        <v>35</v>
      </c>
      <c r="CD51" s="1175" t="s">
        <v>35</v>
      </c>
      <c r="CE51" s="1842"/>
      <c r="CF51" s="1842"/>
      <c r="CG51" s="1842"/>
      <c r="CH51" s="1842"/>
      <c r="CI51" s="1842"/>
      <c r="CJ51" s="1842"/>
      <c r="CK51" s="1842"/>
      <c r="CL51" s="1842"/>
      <c r="CM51" s="1842"/>
      <c r="CN51" s="1842"/>
      <c r="CO51" s="1842"/>
      <c r="CP51" s="1842"/>
      <c r="CQ51" s="1842"/>
      <c r="CR51" s="1842"/>
      <c r="CS51" s="1842"/>
      <c r="CT51" s="1842"/>
      <c r="CU51" s="1842"/>
      <c r="CV51" s="1842"/>
      <c r="CW51" s="1842"/>
      <c r="CX51" s="1842"/>
      <c r="CY51" s="1842"/>
      <c r="CZ51" s="1842"/>
    </row>
    <row r="52" s="130" customFormat="true" ht="15" customHeight="true" x14ac:dyDescent="0.2">
      <c r="A52" s="2147"/>
      <c r="B52" s="250" t="s">
        <v>68</v>
      </c>
      <c r="C52" s="1026" t="s">
        <v>35</v>
      </c>
      <c r="D52" s="1037" t="s">
        <v>35</v>
      </c>
      <c r="E52" s="1037" t="s">
        <v>35</v>
      </c>
      <c r="F52" s="1037" t="s">
        <v>35</v>
      </c>
      <c r="G52" s="1048" t="s">
        <v>35</v>
      </c>
      <c r="H52" s="1059" t="s">
        <v>35</v>
      </c>
      <c r="I52" s="1037" t="s">
        <v>35</v>
      </c>
      <c r="J52" s="1037" t="s">
        <v>35</v>
      </c>
      <c r="K52" s="1037" t="s">
        <v>35</v>
      </c>
      <c r="L52" s="1070" t="s">
        <v>35</v>
      </c>
      <c r="M52" s="1081" t="s">
        <v>35</v>
      </c>
      <c r="N52" s="1037" t="s">
        <v>35</v>
      </c>
      <c r="O52" s="1037" t="s">
        <v>35</v>
      </c>
      <c r="P52" s="1037" t="s">
        <v>35</v>
      </c>
      <c r="Q52" s="1048" t="s">
        <v>35</v>
      </c>
      <c r="R52" s="1059" t="s">
        <v>35</v>
      </c>
      <c r="S52" s="1037" t="s">
        <v>35</v>
      </c>
      <c r="T52" s="1037" t="s">
        <v>35</v>
      </c>
      <c r="U52" s="1037" t="s">
        <v>35</v>
      </c>
      <c r="V52" s="1037" t="s">
        <v>35</v>
      </c>
      <c r="W52" s="1037" t="s">
        <v>35</v>
      </c>
      <c r="X52" s="1037" t="s">
        <v>35</v>
      </c>
      <c r="Y52" s="1087" t="s">
        <v>35</v>
      </c>
      <c r="Z52" s="1087" t="s">
        <v>35</v>
      </c>
      <c r="AA52" s="1087" t="s">
        <v>35</v>
      </c>
      <c r="AB52" s="1087" t="s">
        <v>35</v>
      </c>
      <c r="AC52" s="1087" t="s">
        <v>35</v>
      </c>
      <c r="AD52" s="1811" t="s">
        <v>35</v>
      </c>
      <c r="AE52" s="1831"/>
      <c r="AF52" s="1831"/>
      <c r="AG52" s="1831"/>
      <c r="AH52" s="1831"/>
      <c r="AI52" s="1831"/>
      <c r="AJ52" s="1831"/>
      <c r="AK52" s="1831"/>
      <c r="AL52" s="1831"/>
      <c r="AM52" s="1831"/>
      <c r="AN52" s="1831"/>
      <c r="AO52" s="1831"/>
      <c r="AP52" s="1831"/>
      <c r="AQ52" s="1831"/>
      <c r="AR52" s="1831"/>
      <c r="AS52" s="1831"/>
      <c r="AT52" s="1831"/>
      <c r="AU52" s="1831"/>
      <c r="AV52" s="1831"/>
      <c r="AW52" s="1831"/>
      <c r="AX52" s="1831"/>
      <c r="AY52" s="1831"/>
      <c r="AZ52" s="215"/>
      <c r="BA52" s="2160"/>
      <c r="BB52" s="151" t="s">
        <v>68</v>
      </c>
      <c r="BC52" s="1093" t="s">
        <v>35</v>
      </c>
      <c r="BD52" s="1113" t="s">
        <v>35</v>
      </c>
      <c r="BE52" s="1113" t="s">
        <v>35</v>
      </c>
      <c r="BF52" s="1113" t="s">
        <v>35</v>
      </c>
      <c r="BG52" s="1134" t="s">
        <v>35</v>
      </c>
      <c r="BH52" s="1155" t="s">
        <v>35</v>
      </c>
      <c r="BI52" s="1113" t="s">
        <v>35</v>
      </c>
      <c r="BJ52" s="1113" t="s">
        <v>35</v>
      </c>
      <c r="BK52" s="1113" t="s">
        <v>35</v>
      </c>
      <c r="BL52" s="1134" t="s">
        <v>35</v>
      </c>
      <c r="BM52" s="1155" t="s">
        <v>35</v>
      </c>
      <c r="BN52" s="1113" t="s">
        <v>35</v>
      </c>
      <c r="BO52" s="1113" t="s">
        <v>35</v>
      </c>
      <c r="BP52" s="1113" t="s">
        <v>35</v>
      </c>
      <c r="BQ52" s="1134" t="s">
        <v>35</v>
      </c>
      <c r="BR52" s="1155" t="s">
        <v>35</v>
      </c>
      <c r="BS52" s="1113" t="s">
        <v>35</v>
      </c>
      <c r="BT52" s="1113" t="s">
        <v>35</v>
      </c>
      <c r="BU52" s="1113" t="s">
        <v>35</v>
      </c>
      <c r="BV52" s="1113" t="s">
        <v>35</v>
      </c>
      <c r="BW52" s="1113" t="s">
        <v>35</v>
      </c>
      <c r="BX52" s="1113" t="s">
        <v>35</v>
      </c>
      <c r="BY52" s="1175" t="s">
        <v>35</v>
      </c>
      <c r="BZ52" s="1175" t="s">
        <v>35</v>
      </c>
      <c r="CA52" s="1175" t="s">
        <v>35</v>
      </c>
      <c r="CB52" s="1175" t="s">
        <v>35</v>
      </c>
      <c r="CC52" s="1175" t="s">
        <v>35</v>
      </c>
      <c r="CD52" s="1175" t="s">
        <v>35</v>
      </c>
      <c r="CE52" s="1842"/>
      <c r="CF52" s="1842"/>
      <c r="CG52" s="1842"/>
      <c r="CH52" s="1842"/>
      <c r="CI52" s="1842"/>
      <c r="CJ52" s="1842"/>
      <c r="CK52" s="1842"/>
      <c r="CL52" s="1842"/>
      <c r="CM52" s="1842"/>
      <c r="CN52" s="1842"/>
      <c r="CO52" s="1842"/>
      <c r="CP52" s="1842"/>
      <c r="CQ52" s="1842"/>
      <c r="CR52" s="1842"/>
      <c r="CS52" s="1842"/>
      <c r="CT52" s="1842"/>
      <c r="CU52" s="1842"/>
      <c r="CV52" s="1842"/>
      <c r="CW52" s="1842"/>
      <c r="CX52" s="1842"/>
      <c r="CY52" s="1842"/>
      <c r="CZ52" s="1842"/>
    </row>
    <row r="53" s="130" customFormat="true" ht="15" customHeight="true" x14ac:dyDescent="0.2">
      <c r="A53" s="2147" t="s">
        <v>105</v>
      </c>
      <c r="B53" s="250" t="s">
        <v>100</v>
      </c>
      <c r="C53" s="1026" t="s">
        <v>35</v>
      </c>
      <c r="D53" s="1037" t="s">
        <v>35</v>
      </c>
      <c r="E53" s="1037" t="s">
        <v>35</v>
      </c>
      <c r="F53" s="1037" t="s">
        <v>35</v>
      </c>
      <c r="G53" s="1048" t="s">
        <v>35</v>
      </c>
      <c r="H53" s="1059" t="s">
        <v>35</v>
      </c>
      <c r="I53" s="1037" t="s">
        <v>35</v>
      </c>
      <c r="J53" s="1037" t="s">
        <v>35</v>
      </c>
      <c r="K53" s="1037" t="s">
        <v>35</v>
      </c>
      <c r="L53" s="1070" t="s">
        <v>35</v>
      </c>
      <c r="M53" s="1081" t="s">
        <v>35</v>
      </c>
      <c r="N53" s="1037" t="s">
        <v>35</v>
      </c>
      <c r="O53" s="1037" t="s">
        <v>35</v>
      </c>
      <c r="P53" s="1037" t="s">
        <v>35</v>
      </c>
      <c r="Q53" s="1048" t="s">
        <v>35</v>
      </c>
      <c r="R53" s="1059" t="s">
        <v>35</v>
      </c>
      <c r="S53" s="1037" t="s">
        <v>35</v>
      </c>
      <c r="T53" s="1037" t="s">
        <v>35</v>
      </c>
      <c r="U53" s="1037" t="s">
        <v>35</v>
      </c>
      <c r="V53" s="1037" t="s">
        <v>35</v>
      </c>
      <c r="W53" s="1037" t="s">
        <v>35</v>
      </c>
      <c r="X53" s="1037" t="s">
        <v>35</v>
      </c>
      <c r="Y53" s="1087" t="s">
        <v>35</v>
      </c>
      <c r="Z53" s="1087" t="s">
        <v>35</v>
      </c>
      <c r="AA53" s="1087" t="s">
        <v>35</v>
      </c>
      <c r="AB53" s="1087" t="s">
        <v>35</v>
      </c>
      <c r="AC53" s="1087" t="s">
        <v>35</v>
      </c>
      <c r="AD53" s="1811" t="s">
        <v>35</v>
      </c>
      <c r="AE53" s="1831"/>
      <c r="AF53" s="1831"/>
      <c r="AG53" s="1831"/>
      <c r="AH53" s="1831"/>
      <c r="AI53" s="1831"/>
      <c r="AJ53" s="1831"/>
      <c r="AK53" s="1831"/>
      <c r="AL53" s="1831"/>
      <c r="AM53" s="1831"/>
      <c r="AN53" s="1831"/>
      <c r="AO53" s="1831"/>
      <c r="AP53" s="1831"/>
      <c r="AQ53" s="1831"/>
      <c r="AR53" s="1831"/>
      <c r="AS53" s="1831"/>
      <c r="AT53" s="1831"/>
      <c r="AU53" s="1831"/>
      <c r="AV53" s="1831"/>
      <c r="AW53" s="1831"/>
      <c r="AX53" s="1831"/>
      <c r="AY53" s="1831"/>
      <c r="AZ53" s="215"/>
      <c r="BA53" s="2160" t="s">
        <v>105</v>
      </c>
      <c r="BB53" s="151" t="s">
        <v>100</v>
      </c>
      <c r="BC53" s="1093" t="s">
        <v>35</v>
      </c>
      <c r="BD53" s="1113" t="s">
        <v>35</v>
      </c>
      <c r="BE53" s="1113" t="s">
        <v>35</v>
      </c>
      <c r="BF53" s="1113" t="s">
        <v>35</v>
      </c>
      <c r="BG53" s="1134" t="s">
        <v>35</v>
      </c>
      <c r="BH53" s="1155" t="s">
        <v>35</v>
      </c>
      <c r="BI53" s="1113" t="s">
        <v>35</v>
      </c>
      <c r="BJ53" s="1113" t="s">
        <v>35</v>
      </c>
      <c r="BK53" s="1113" t="s">
        <v>35</v>
      </c>
      <c r="BL53" s="1134" t="s">
        <v>35</v>
      </c>
      <c r="BM53" s="1155" t="s">
        <v>35</v>
      </c>
      <c r="BN53" s="1113" t="s">
        <v>35</v>
      </c>
      <c r="BO53" s="1113" t="s">
        <v>35</v>
      </c>
      <c r="BP53" s="1113" t="s">
        <v>35</v>
      </c>
      <c r="BQ53" s="1134" t="s">
        <v>35</v>
      </c>
      <c r="BR53" s="1155" t="s">
        <v>35</v>
      </c>
      <c r="BS53" s="1113" t="s">
        <v>35</v>
      </c>
      <c r="BT53" s="1113" t="s">
        <v>35</v>
      </c>
      <c r="BU53" s="1113" t="s">
        <v>35</v>
      </c>
      <c r="BV53" s="1113" t="s">
        <v>35</v>
      </c>
      <c r="BW53" s="1113" t="s">
        <v>35</v>
      </c>
      <c r="BX53" s="1113" t="s">
        <v>35</v>
      </c>
      <c r="BY53" s="1175" t="s">
        <v>35</v>
      </c>
      <c r="BZ53" s="1175" t="s">
        <v>35</v>
      </c>
      <c r="CA53" s="1175" t="s">
        <v>35</v>
      </c>
      <c r="CB53" s="1175" t="s">
        <v>35</v>
      </c>
      <c r="CC53" s="1175" t="s">
        <v>35</v>
      </c>
      <c r="CD53" s="1175" t="s">
        <v>35</v>
      </c>
      <c r="CE53" s="1842"/>
      <c r="CF53" s="1842"/>
      <c r="CG53" s="1842"/>
      <c r="CH53" s="1842"/>
      <c r="CI53" s="1842"/>
      <c r="CJ53" s="1842"/>
      <c r="CK53" s="1842"/>
      <c r="CL53" s="1842"/>
      <c r="CM53" s="1842"/>
      <c r="CN53" s="1842"/>
      <c r="CO53" s="1842"/>
      <c r="CP53" s="1842"/>
      <c r="CQ53" s="1842"/>
      <c r="CR53" s="1842"/>
      <c r="CS53" s="1842"/>
      <c r="CT53" s="1842"/>
      <c r="CU53" s="1842"/>
      <c r="CV53" s="1842"/>
      <c r="CW53" s="1842"/>
      <c r="CX53" s="1842"/>
      <c r="CY53" s="1842"/>
      <c r="CZ53" s="1842"/>
    </row>
    <row r="54" s="130" customFormat="true" ht="15" customHeight="true" x14ac:dyDescent="0.2">
      <c r="A54" s="2147"/>
      <c r="B54" s="250" t="s">
        <v>99</v>
      </c>
      <c r="C54" s="1026" t="s">
        <v>35</v>
      </c>
      <c r="D54" s="1037" t="s">
        <v>35</v>
      </c>
      <c r="E54" s="1037" t="s">
        <v>35</v>
      </c>
      <c r="F54" s="1037" t="s">
        <v>35</v>
      </c>
      <c r="G54" s="1048" t="s">
        <v>35</v>
      </c>
      <c r="H54" s="1059" t="s">
        <v>35</v>
      </c>
      <c r="I54" s="1037" t="s">
        <v>35</v>
      </c>
      <c r="J54" s="1037" t="s">
        <v>35</v>
      </c>
      <c r="K54" s="1037" t="s">
        <v>35</v>
      </c>
      <c r="L54" s="1070" t="s">
        <v>35</v>
      </c>
      <c r="M54" s="1081" t="s">
        <v>35</v>
      </c>
      <c r="N54" s="1037" t="s">
        <v>35</v>
      </c>
      <c r="O54" s="1037" t="s">
        <v>35</v>
      </c>
      <c r="P54" s="1037" t="s">
        <v>35</v>
      </c>
      <c r="Q54" s="1048" t="s">
        <v>35</v>
      </c>
      <c r="R54" s="1059" t="s">
        <v>35</v>
      </c>
      <c r="S54" s="1037" t="s">
        <v>35</v>
      </c>
      <c r="T54" s="1037" t="s">
        <v>35</v>
      </c>
      <c r="U54" s="1037" t="s">
        <v>35</v>
      </c>
      <c r="V54" s="1037" t="s">
        <v>35</v>
      </c>
      <c r="W54" s="1037" t="s">
        <v>35</v>
      </c>
      <c r="X54" s="1037" t="s">
        <v>35</v>
      </c>
      <c r="Y54" s="1087" t="s">
        <v>35</v>
      </c>
      <c r="Z54" s="1087" t="s">
        <v>35</v>
      </c>
      <c r="AA54" s="1087" t="s">
        <v>35</v>
      </c>
      <c r="AB54" s="1087" t="s">
        <v>35</v>
      </c>
      <c r="AC54" s="1087" t="s">
        <v>35</v>
      </c>
      <c r="AD54" s="1811" t="s">
        <v>35</v>
      </c>
      <c r="AE54" s="1831"/>
      <c r="AF54" s="1831"/>
      <c r="AG54" s="1831"/>
      <c r="AH54" s="1831"/>
      <c r="AI54" s="1831"/>
      <c r="AJ54" s="1831"/>
      <c r="AK54" s="1831"/>
      <c r="AL54" s="1831"/>
      <c r="AM54" s="1831"/>
      <c r="AN54" s="1831"/>
      <c r="AO54" s="1831"/>
      <c r="AP54" s="1831"/>
      <c r="AQ54" s="1831"/>
      <c r="AR54" s="1831"/>
      <c r="AS54" s="1831"/>
      <c r="AT54" s="1831"/>
      <c r="AU54" s="1831"/>
      <c r="AV54" s="1831"/>
      <c r="AW54" s="1831"/>
      <c r="AX54" s="1831"/>
      <c r="AY54" s="1831"/>
      <c r="AZ54" s="215"/>
      <c r="BA54" s="2160"/>
      <c r="BB54" s="151" t="s">
        <v>99</v>
      </c>
      <c r="BC54" s="1093" t="s">
        <v>35</v>
      </c>
      <c r="BD54" s="1113" t="s">
        <v>35</v>
      </c>
      <c r="BE54" s="1113" t="s">
        <v>35</v>
      </c>
      <c r="BF54" s="1113" t="s">
        <v>35</v>
      </c>
      <c r="BG54" s="1134" t="s">
        <v>35</v>
      </c>
      <c r="BH54" s="1155" t="s">
        <v>35</v>
      </c>
      <c r="BI54" s="1113" t="s">
        <v>35</v>
      </c>
      <c r="BJ54" s="1113" t="s">
        <v>35</v>
      </c>
      <c r="BK54" s="1113" t="s">
        <v>35</v>
      </c>
      <c r="BL54" s="1134" t="s">
        <v>35</v>
      </c>
      <c r="BM54" s="1155" t="s">
        <v>35</v>
      </c>
      <c r="BN54" s="1113" t="s">
        <v>35</v>
      </c>
      <c r="BO54" s="1113" t="s">
        <v>35</v>
      </c>
      <c r="BP54" s="1113" t="s">
        <v>35</v>
      </c>
      <c r="BQ54" s="1134" t="s">
        <v>35</v>
      </c>
      <c r="BR54" s="1155" t="s">
        <v>35</v>
      </c>
      <c r="BS54" s="1113" t="s">
        <v>35</v>
      </c>
      <c r="BT54" s="1113" t="s">
        <v>35</v>
      </c>
      <c r="BU54" s="1113" t="s">
        <v>35</v>
      </c>
      <c r="BV54" s="1113" t="s">
        <v>35</v>
      </c>
      <c r="BW54" s="1113" t="s">
        <v>35</v>
      </c>
      <c r="BX54" s="1113" t="s">
        <v>35</v>
      </c>
      <c r="BY54" s="1175" t="s">
        <v>35</v>
      </c>
      <c r="BZ54" s="1175" t="s">
        <v>35</v>
      </c>
      <c r="CA54" s="1175" t="s">
        <v>35</v>
      </c>
      <c r="CB54" s="1175" t="s">
        <v>35</v>
      </c>
      <c r="CC54" s="1175" t="s">
        <v>35</v>
      </c>
      <c r="CD54" s="1175" t="s">
        <v>35</v>
      </c>
      <c r="CE54" s="1842"/>
      <c r="CF54" s="1842"/>
      <c r="CG54" s="1842"/>
      <c r="CH54" s="1842"/>
      <c r="CI54" s="1842"/>
      <c r="CJ54" s="1842"/>
      <c r="CK54" s="1842"/>
      <c r="CL54" s="1842"/>
      <c r="CM54" s="1842"/>
      <c r="CN54" s="1842"/>
      <c r="CO54" s="1842"/>
      <c r="CP54" s="1842"/>
      <c r="CQ54" s="1842"/>
      <c r="CR54" s="1842"/>
      <c r="CS54" s="1842"/>
      <c r="CT54" s="1842"/>
      <c r="CU54" s="1842"/>
      <c r="CV54" s="1842"/>
      <c r="CW54" s="1842"/>
      <c r="CX54" s="1842"/>
      <c r="CY54" s="1842"/>
      <c r="CZ54" s="1842"/>
    </row>
    <row r="55" s="130" customFormat="true" ht="15" customHeight="true" x14ac:dyDescent="0.2">
      <c r="A55" s="2179"/>
      <c r="B55" s="251" t="s">
        <v>68</v>
      </c>
      <c r="C55" s="1028" t="s">
        <v>35</v>
      </c>
      <c r="D55" s="1039" t="s">
        <v>35</v>
      </c>
      <c r="E55" s="1039" t="s">
        <v>35</v>
      </c>
      <c r="F55" s="1039" t="s">
        <v>35</v>
      </c>
      <c r="G55" s="1050" t="s">
        <v>35</v>
      </c>
      <c r="H55" s="1061" t="s">
        <v>35</v>
      </c>
      <c r="I55" s="1039" t="s">
        <v>35</v>
      </c>
      <c r="J55" s="1039" t="s">
        <v>35</v>
      </c>
      <c r="K55" s="1039" t="s">
        <v>35</v>
      </c>
      <c r="L55" s="1072" t="s">
        <v>35</v>
      </c>
      <c r="M55" s="1083" t="s">
        <v>35</v>
      </c>
      <c r="N55" s="1039" t="s">
        <v>35</v>
      </c>
      <c r="O55" s="1039" t="s">
        <v>35</v>
      </c>
      <c r="P55" s="1039" t="s">
        <v>35</v>
      </c>
      <c r="Q55" s="1050" t="s">
        <v>35</v>
      </c>
      <c r="R55" s="1768" t="s">
        <v>35</v>
      </c>
      <c r="S55" s="1769" t="s">
        <v>35</v>
      </c>
      <c r="T55" s="1769" t="s">
        <v>35</v>
      </c>
      <c r="U55" s="1769" t="s">
        <v>35</v>
      </c>
      <c r="V55" s="1769" t="s">
        <v>35</v>
      </c>
      <c r="W55" s="1769" t="s">
        <v>35</v>
      </c>
      <c r="X55" s="1769" t="s">
        <v>35</v>
      </c>
      <c r="Y55" s="1769" t="s">
        <v>35</v>
      </c>
      <c r="Z55" s="1769" t="s">
        <v>35</v>
      </c>
      <c r="AA55" s="1769" t="s">
        <v>35</v>
      </c>
      <c r="AB55" s="1769" t="s">
        <v>35</v>
      </c>
      <c r="AC55" s="1769" t="s">
        <v>35</v>
      </c>
      <c r="AD55" s="1813" t="s">
        <v>35</v>
      </c>
      <c r="AE55" s="1832"/>
      <c r="AF55" s="1832"/>
      <c r="AG55" s="1832"/>
      <c r="AH55" s="1832"/>
      <c r="AI55" s="1832"/>
      <c r="AJ55" s="1832"/>
      <c r="AK55" s="1832"/>
      <c r="AL55" s="1832"/>
      <c r="AM55" s="1832"/>
      <c r="AN55" s="1832"/>
      <c r="AO55" s="1832"/>
      <c r="AP55" s="1832"/>
      <c r="AQ55" s="1832"/>
      <c r="AR55" s="1832"/>
      <c r="AS55" s="1832"/>
      <c r="AT55" s="1832"/>
      <c r="AU55" s="1832"/>
      <c r="AV55" s="1832"/>
      <c r="AW55" s="1832"/>
      <c r="AX55" s="1832"/>
      <c r="AY55" s="1832"/>
      <c r="AZ55" s="215"/>
      <c r="BA55" s="2180"/>
      <c r="BB55" s="152" t="s">
        <v>68</v>
      </c>
      <c r="BC55" s="1094" t="s">
        <v>35</v>
      </c>
      <c r="BD55" s="1114" t="s">
        <v>35</v>
      </c>
      <c r="BE55" s="1114" t="s">
        <v>35</v>
      </c>
      <c r="BF55" s="1114" t="s">
        <v>35</v>
      </c>
      <c r="BG55" s="1135" t="s">
        <v>35</v>
      </c>
      <c r="BH55" s="1156" t="s">
        <v>35</v>
      </c>
      <c r="BI55" s="1114" t="s">
        <v>35</v>
      </c>
      <c r="BJ55" s="1114" t="s">
        <v>35</v>
      </c>
      <c r="BK55" s="1114" t="s">
        <v>35</v>
      </c>
      <c r="BL55" s="1135" t="s">
        <v>35</v>
      </c>
      <c r="BM55" s="1156" t="s">
        <v>35</v>
      </c>
      <c r="BN55" s="1114" t="s">
        <v>35</v>
      </c>
      <c r="BO55" s="1114" t="s">
        <v>35</v>
      </c>
      <c r="BP55" s="1114" t="s">
        <v>35</v>
      </c>
      <c r="BQ55" s="1135" t="s">
        <v>35</v>
      </c>
      <c r="BR55" s="1770" t="s">
        <v>35</v>
      </c>
      <c r="BS55" s="1771" t="s">
        <v>35</v>
      </c>
      <c r="BT55" s="1771" t="s">
        <v>35</v>
      </c>
      <c r="BU55" s="1771" t="s">
        <v>35</v>
      </c>
      <c r="BV55" s="1771" t="s">
        <v>35</v>
      </c>
      <c r="BW55" s="1771" t="s">
        <v>35</v>
      </c>
      <c r="BX55" s="1771" t="s">
        <v>35</v>
      </c>
      <c r="BY55" s="1771" t="s">
        <v>35</v>
      </c>
      <c r="BZ55" s="1191" t="s">
        <v>35</v>
      </c>
      <c r="CA55" s="1191" t="s">
        <v>35</v>
      </c>
      <c r="CB55" s="1191" t="s">
        <v>35</v>
      </c>
      <c r="CC55" s="1191" t="s">
        <v>35</v>
      </c>
      <c r="CD55" s="1191" t="s">
        <v>35</v>
      </c>
      <c r="CE55" s="1843"/>
      <c r="CF55" s="1843"/>
      <c r="CG55" s="1843"/>
      <c r="CH55" s="1843"/>
      <c r="CI55" s="1843"/>
      <c r="CJ55" s="1843"/>
      <c r="CK55" s="1843"/>
      <c r="CL55" s="1843"/>
      <c r="CM55" s="1843"/>
      <c r="CN55" s="1843"/>
      <c r="CO55" s="1843"/>
      <c r="CP55" s="1843"/>
      <c r="CQ55" s="1843"/>
      <c r="CR55" s="1843"/>
      <c r="CS55" s="1843"/>
      <c r="CT55" s="1843"/>
      <c r="CU55" s="1843"/>
      <c r="CV55" s="1843"/>
      <c r="CW55" s="1843"/>
      <c r="CX55" s="1843"/>
      <c r="CY55" s="1843"/>
      <c r="CZ55" s="1843"/>
    </row>
    <row r="56" s="424" customFormat="true" ht="15" customHeight="true" x14ac:dyDescent="0.2">
      <c r="A56" s="132"/>
      <c r="B56" s="185"/>
      <c r="C56" s="2124" t="s">
        <v>114</v>
      </c>
      <c r="D56" s="2125"/>
      <c r="E56" s="2125"/>
      <c r="F56" s="2125"/>
      <c r="G56" s="2126"/>
      <c r="H56" s="2306" t="s">
        <v>38</v>
      </c>
      <c r="I56" s="2307"/>
      <c r="J56" s="2307"/>
      <c r="K56" s="2307"/>
      <c r="L56" s="2308"/>
      <c r="M56" s="2309" t="s">
        <v>37</v>
      </c>
      <c r="N56" s="2307"/>
      <c r="O56" s="2307"/>
      <c r="P56" s="2307"/>
      <c r="Q56" s="2308"/>
      <c r="R56" s="1873" t="s">
        <v>137</v>
      </c>
      <c r="S56" s="1881"/>
      <c r="T56" s="1881"/>
      <c r="U56" s="1881"/>
      <c r="V56" s="1881"/>
      <c r="W56" s="1881"/>
      <c r="X56" s="1881"/>
      <c r="Y56" s="1881"/>
      <c r="Z56" s="1881"/>
      <c r="AA56" s="1881"/>
      <c r="AB56" s="1881"/>
      <c r="AC56" s="1881"/>
      <c r="AD56" s="1882"/>
      <c r="AE56" s="615"/>
      <c r="AF56" s="615"/>
      <c r="AG56" s="615"/>
      <c r="AH56" s="615"/>
      <c r="AI56" s="615"/>
      <c r="AJ56" s="615"/>
      <c r="AK56" s="615"/>
      <c r="AL56" s="615"/>
      <c r="AM56" s="615"/>
      <c r="AN56" s="615"/>
      <c r="AO56" s="615"/>
      <c r="AP56" s="615"/>
      <c r="AQ56" s="615"/>
      <c r="AR56" s="615"/>
      <c r="AS56" s="615"/>
      <c r="AT56" s="615"/>
      <c r="AU56" s="615"/>
      <c r="AV56" s="615"/>
      <c r="AW56" s="615"/>
      <c r="AX56" s="615"/>
      <c r="AY56" s="615"/>
      <c r="AZ56" s="216"/>
      <c r="BA56" s="217" t="s">
        <v>128</v>
      </c>
      <c r="BB56" s="115" t="s">
        <v>95</v>
      </c>
      <c r="BC56" s="2193" t="s">
        <v>114</v>
      </c>
      <c r="BD56" s="2194"/>
      <c r="BE56" s="2194"/>
      <c r="BF56" s="2194"/>
      <c r="BG56" s="2195"/>
      <c r="BH56" s="2196" t="s">
        <v>38</v>
      </c>
      <c r="BI56" s="2194"/>
      <c r="BJ56" s="2194"/>
      <c r="BK56" s="2194"/>
      <c r="BL56" s="2195"/>
      <c r="BM56" s="2196" t="s">
        <v>37</v>
      </c>
      <c r="BN56" s="2194"/>
      <c r="BO56" s="2194"/>
      <c r="BP56" s="2194"/>
      <c r="BQ56" s="2197"/>
      <c r="BR56" s="176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4" customFormat="true" ht="12.75" x14ac:dyDescent="0.2">
      <c r="A57" s="186" t="s">
        <v>69</v>
      </c>
      <c r="B57" s="244"/>
      <c r="C57" s="275" t="s">
        <v>0</v>
      </c>
      <c r="D57" s="276" t="s">
        <v>1</v>
      </c>
      <c r="E57" s="276" t="s">
        <v>2</v>
      </c>
      <c r="F57" s="276" t="s">
        <v>3</v>
      </c>
      <c r="G57" s="277" t="s">
        <v>4</v>
      </c>
      <c r="H57" s="1244" t="s">
        <v>0</v>
      </c>
      <c r="I57" s="1198" t="s">
        <v>1</v>
      </c>
      <c r="J57" s="1198" t="s">
        <v>2</v>
      </c>
      <c r="K57" s="1198" t="s">
        <v>3</v>
      </c>
      <c r="L57" s="1199" t="s">
        <v>4</v>
      </c>
      <c r="M57" s="1232" t="s">
        <v>0</v>
      </c>
      <c r="N57" s="1198" t="s">
        <v>1</v>
      </c>
      <c r="O57" s="1198" t="s">
        <v>2</v>
      </c>
      <c r="P57" s="1198" t="s">
        <v>3</v>
      </c>
      <c r="Q57" s="1256" t="s">
        <v>4</v>
      </c>
      <c r="R57" s="1244" t="s">
        <v>146</v>
      </c>
      <c r="S57" s="1198" t="s">
        <v>147</v>
      </c>
      <c r="T57" s="1198" t="s">
        <v>148</v>
      </c>
      <c r="U57" s="1198" t="s">
        <v>149</v>
      </c>
      <c r="V57" s="1198" t="s">
        <v>150</v>
      </c>
      <c r="W57" s="1198" t="s">
        <v>151</v>
      </c>
      <c r="X57" s="1198" t="s">
        <v>152</v>
      </c>
      <c r="Y57" s="1198" t="s">
        <v>153</v>
      </c>
      <c r="Z57" s="1198" t="s">
        <v>154</v>
      </c>
      <c r="AA57" s="1198" t="s">
        <v>155</v>
      </c>
      <c r="AB57" s="1198" t="s">
        <v>156</v>
      </c>
      <c r="AC57" s="1198" t="s">
        <v>157</v>
      </c>
      <c r="AD57" s="1200" t="s">
        <v>158</v>
      </c>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146</v>
      </c>
      <c r="BS57" s="170" t="s">
        <v>147</v>
      </c>
      <c r="BT57" s="170" t="s">
        <v>148</v>
      </c>
      <c r="BU57" s="170" t="s">
        <v>149</v>
      </c>
      <c r="BV57" s="170" t="s">
        <v>150</v>
      </c>
      <c r="BW57" s="170" t="s">
        <v>151</v>
      </c>
      <c r="BX57" s="170" t="s">
        <v>152</v>
      </c>
      <c r="BY57" s="171" t="s">
        <v>153</v>
      </c>
      <c r="BZ57" s="171" t="s">
        <v>154</v>
      </c>
      <c r="CA57" s="171" t="s">
        <v>155</v>
      </c>
      <c r="CB57" s="171" t="s">
        <v>156</v>
      </c>
      <c r="CC57" s="171" t="s">
        <v>157</v>
      </c>
      <c r="CD57" s="171" t="s">
        <v>158</v>
      </c>
      <c r="CE57" s="1844"/>
      <c r="CF57" s="1844"/>
      <c r="CG57" s="1844"/>
      <c r="CH57" s="1844"/>
      <c r="CI57" s="1844"/>
      <c r="CJ57" s="1844"/>
      <c r="CK57" s="1844"/>
      <c r="CL57" s="1844"/>
      <c r="CM57" s="1844"/>
      <c r="CN57" s="1844"/>
      <c r="CO57" s="1844"/>
      <c r="CP57" s="1844"/>
      <c r="CQ57" s="1844"/>
      <c r="CR57" s="1844"/>
      <c r="CS57" s="1844"/>
      <c r="CT57" s="1844"/>
      <c r="CU57" s="1844"/>
      <c r="CV57" s="1844"/>
      <c r="CW57" s="1844"/>
      <c r="CX57" s="1844"/>
      <c r="CY57" s="1844"/>
      <c r="CZ57" s="1844"/>
    </row>
    <row r="58" s="424" customFormat="true" ht="15" customHeight="true" x14ac:dyDescent="0.2">
      <c r="A58" s="2296" t="s">
        <v>160</v>
      </c>
      <c r="B58" s="1461" t="s">
        <v>161</v>
      </c>
      <c r="C58" s="1332">
        <v>2.9024565785728118</v>
      </c>
      <c r="D58" s="1333">
        <v>6.2080610271985037</v>
      </c>
      <c r="E58" s="1333">
        <v>13.95428236141904</v>
      </c>
      <c r="F58" s="1333">
        <v>47.66660851106657</v>
      </c>
      <c r="G58" s="1334">
        <v>90.216492645212583</v>
      </c>
      <c r="H58" s="1335">
        <v>13.136820751237074</v>
      </c>
      <c r="I58" s="1333">
        <v>40.864115746361875</v>
      </c>
      <c r="J58" s="1333">
        <v>68.169661652239867</v>
      </c>
      <c r="K58" s="1333">
        <v>91.530281582443678</v>
      </c>
      <c r="L58" s="1336">
        <v>94.07463723099572</v>
      </c>
      <c r="M58" s="1337">
        <v>1.7719698479964421</v>
      </c>
      <c r="N58" s="1333">
        <v>3.7550971695888697</v>
      </c>
      <c r="O58" s="1333">
        <v>5.1849730036287403</v>
      </c>
      <c r="P58" s="1333">
        <v>10.020193817832862</v>
      </c>
      <c r="Q58" s="1334">
        <v>36.534126728242697</v>
      </c>
      <c r="R58" s="1335">
        <v>8.5124430882631934</v>
      </c>
      <c r="S58" s="1333">
        <v>65.071269515501086</v>
      </c>
      <c r="T58" s="1333">
        <v>41.890196415811765</v>
      </c>
      <c r="U58" s="1333">
        <v>50.272343346532736</v>
      </c>
      <c r="V58" s="1333">
        <v>15.678702767503532</v>
      </c>
      <c r="W58" s="1333">
        <v>69.071784934028571</v>
      </c>
      <c r="X58" s="1333">
        <v>18.349502507268014</v>
      </c>
      <c r="Y58" s="1333">
        <v>7.6804403945454442</v>
      </c>
      <c r="Z58" s="1333">
        <v>14.591144648651591</v>
      </c>
      <c r="AA58" s="1333">
        <v>12.969129540114693</v>
      </c>
      <c r="AB58" s="1333">
        <v>24.410650392519781</v>
      </c>
      <c r="AC58" s="1333">
        <v>24.607482772699974</v>
      </c>
      <c r="AD58" s="1895">
        <v>36.438918056205047</v>
      </c>
      <c r="AE58" s="615"/>
      <c r="AF58" s="615"/>
      <c r="AG58" s="615"/>
      <c r="AH58" s="615"/>
      <c r="AI58" s="615"/>
      <c r="AJ58" s="615"/>
      <c r="AK58" s="615"/>
      <c r="AL58" s="615"/>
      <c r="AM58" s="615"/>
      <c r="AN58" s="615"/>
      <c r="AO58" s="615"/>
      <c r="AP58" s="615"/>
      <c r="AQ58" s="615"/>
      <c r="AR58" s="615"/>
      <c r="AS58" s="615"/>
      <c r="AT58" s="615"/>
      <c r="AU58" s="615"/>
      <c r="AV58" s="615"/>
      <c r="AW58" s="615"/>
      <c r="AX58" s="615"/>
      <c r="AY58" s="615"/>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1845"/>
      <c r="CF58" s="1845"/>
      <c r="CG58" s="1845"/>
      <c r="CH58" s="1845"/>
      <c r="CI58" s="1845"/>
      <c r="CJ58" s="1845"/>
      <c r="CK58" s="1845"/>
      <c r="CL58" s="1845"/>
      <c r="CM58" s="1845"/>
      <c r="CN58" s="1845"/>
      <c r="CO58" s="1845"/>
      <c r="CP58" s="1845"/>
      <c r="CQ58" s="1845"/>
      <c r="CR58" s="1845"/>
      <c r="CS58" s="1845"/>
      <c r="CT58" s="1845"/>
      <c r="CU58" s="1845"/>
      <c r="CV58" s="1845"/>
      <c r="CW58" s="1845"/>
      <c r="CX58" s="1845"/>
      <c r="CY58" s="1845"/>
      <c r="CZ58" s="1845"/>
    </row>
    <row r="59" s="424" customFormat="true" ht="15" customHeight="true" x14ac:dyDescent="0.2">
      <c r="A59" s="2297"/>
      <c r="B59" s="1462" t="s">
        <v>236</v>
      </c>
      <c r="C59" s="1338">
        <v>4.7106892687043613</v>
      </c>
      <c r="D59" s="1339">
        <v>7.5362521069010144</v>
      </c>
      <c r="E59" s="1339">
        <v>23.17821212240607</v>
      </c>
      <c r="F59" s="1339">
        <v>33.537174543776509</v>
      </c>
      <c r="G59" s="1340">
        <v>6.8045878943244276</v>
      </c>
      <c r="H59" s="1341">
        <v>23.593810815223581</v>
      </c>
      <c r="I59" s="1339">
        <v>37.072052973174088</v>
      </c>
      <c r="J59" s="1339">
        <v>26.298326799049683</v>
      </c>
      <c r="K59" s="1339">
        <v>7.9830120411615137</v>
      </c>
      <c r="L59" s="1342">
        <v>1.3828805342691546</v>
      </c>
      <c r="M59" s="1343">
        <v>2.770331854480474</v>
      </c>
      <c r="N59" s="1339">
        <v>4.3980613659179282</v>
      </c>
      <c r="O59" s="1339">
        <v>7.0348776118707601</v>
      </c>
      <c r="P59" s="1339">
        <v>18.62852187114866</v>
      </c>
      <c r="Q59" s="1340">
        <v>28.434198830256136</v>
      </c>
      <c r="R59" s="1341">
        <v>4.5805993283787148</v>
      </c>
      <c r="S59" s="1339">
        <v>16.175827019897461</v>
      </c>
      <c r="T59" s="1339">
        <v>20.139727987513712</v>
      </c>
      <c r="U59" s="1339">
        <v>28.820468200314352</v>
      </c>
      <c r="V59" s="1339">
        <v>16.049031950373323</v>
      </c>
      <c r="W59" s="1339">
        <v>14.841890403980631</v>
      </c>
      <c r="X59" s="1339">
        <v>10.546318029346411</v>
      </c>
      <c r="Y59" s="1339">
        <v>5.7285267490873366</v>
      </c>
      <c r="Z59" s="1339">
        <v>46.840878094452592</v>
      </c>
      <c r="AA59" s="1339">
        <v>6.5139200326942275</v>
      </c>
      <c r="AB59" s="1339">
        <v>18.273095679009042</v>
      </c>
      <c r="AC59" s="1339">
        <v>7.8064099055066336</v>
      </c>
      <c r="AD59" s="1896">
        <v>28.644897629166387</v>
      </c>
      <c r="AE59" s="615"/>
      <c r="AF59" s="615"/>
      <c r="AG59" s="615"/>
      <c r="AH59" s="615"/>
      <c r="AI59" s="615"/>
      <c r="AJ59" s="615"/>
      <c r="AK59" s="615"/>
      <c r="AL59" s="615"/>
      <c r="AM59" s="615"/>
      <c r="AN59" s="615"/>
      <c r="AO59" s="615"/>
      <c r="AP59" s="615"/>
      <c r="AQ59" s="615"/>
      <c r="AR59" s="615"/>
      <c r="AS59" s="615"/>
      <c r="AT59" s="615"/>
      <c r="AU59" s="615"/>
      <c r="AV59" s="615"/>
      <c r="AW59" s="615"/>
      <c r="AX59" s="615"/>
      <c r="AY59" s="615"/>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1846"/>
      <c r="CF59" s="1846"/>
      <c r="CG59" s="1846"/>
      <c r="CH59" s="1846"/>
      <c r="CI59" s="1846"/>
      <c r="CJ59" s="1846"/>
      <c r="CK59" s="1846"/>
      <c r="CL59" s="1846"/>
      <c r="CM59" s="1846"/>
      <c r="CN59" s="1846"/>
      <c r="CO59" s="1846"/>
      <c r="CP59" s="1846"/>
      <c r="CQ59" s="1846"/>
      <c r="CR59" s="1846"/>
      <c r="CS59" s="1846"/>
      <c r="CT59" s="1846"/>
      <c r="CU59" s="1846"/>
      <c r="CV59" s="1846"/>
      <c r="CW59" s="1846"/>
      <c r="CX59" s="1846"/>
      <c r="CY59" s="1846"/>
      <c r="CZ59" s="1846"/>
    </row>
    <row r="60" s="424" customFormat="true" ht="15" customHeight="true" x14ac:dyDescent="0.2">
      <c r="A60" s="2297"/>
      <c r="B60" s="1462" t="s">
        <v>237</v>
      </c>
      <c r="C60" s="1338">
        <v>36.86636569763062</v>
      </c>
      <c r="D60" s="1339">
        <v>41.329482632069443</v>
      </c>
      <c r="E60" s="1339">
        <v>37.159188812143739</v>
      </c>
      <c r="F60" s="1339">
        <v>11.967723291734224</v>
      </c>
      <c r="G60" s="1340">
        <v>0.39642412075255146</v>
      </c>
      <c r="H60" s="1341">
        <v>56.567388433647295</v>
      </c>
      <c r="I60" s="1339">
        <v>18.806971475071705</v>
      </c>
      <c r="J60" s="1339">
        <v>2.7566595867299224</v>
      </c>
      <c r="K60" s="1339">
        <v>0.22170810215387987</v>
      </c>
      <c r="L60" s="1342">
        <v>0</v>
      </c>
      <c r="M60" s="1343">
        <v>36.538459848236691</v>
      </c>
      <c r="N60" s="1339">
        <v>38.69113132278197</v>
      </c>
      <c r="O60" s="1339">
        <v>39.719182887685115</v>
      </c>
      <c r="P60" s="1339">
        <v>31.741950035506349</v>
      </c>
      <c r="Q60" s="1340">
        <v>15.927424697052556</v>
      </c>
      <c r="R60" s="1341">
        <v>34.904359855877743</v>
      </c>
      <c r="S60" s="1339">
        <v>9.3654434763458383</v>
      </c>
      <c r="T60" s="1339">
        <v>25.883790808007184</v>
      </c>
      <c r="U60" s="1339">
        <v>13.362412853795657</v>
      </c>
      <c r="V60" s="1339">
        <v>32.899169980798312</v>
      </c>
      <c r="W60" s="1339">
        <v>11.122406076446733</v>
      </c>
      <c r="X60" s="1339">
        <v>10.949290943739003</v>
      </c>
      <c r="Y60" s="1339">
        <v>34.538303085649673</v>
      </c>
      <c r="Z60" s="1339">
        <v>11.933372706943175</v>
      </c>
      <c r="AA60" s="1339">
        <v>33.056390119421735</v>
      </c>
      <c r="AB60" s="1339">
        <v>48.07258953259614</v>
      </c>
      <c r="AC60" s="1339">
        <v>35.653302654082758</v>
      </c>
      <c r="AD60" s="1896">
        <v>20.661151560416517</v>
      </c>
      <c r="AE60" s="615"/>
      <c r="AF60" s="615"/>
      <c r="AG60" s="615"/>
      <c r="AH60" s="615"/>
      <c r="AI60" s="615"/>
      <c r="AJ60" s="615"/>
      <c r="AK60" s="615"/>
      <c r="AL60" s="615"/>
      <c r="AM60" s="615"/>
      <c r="AN60" s="615"/>
      <c r="AO60" s="615"/>
      <c r="AP60" s="615"/>
      <c r="AQ60" s="615"/>
      <c r="AR60" s="615"/>
      <c r="AS60" s="615"/>
      <c r="AT60" s="615"/>
      <c r="AU60" s="615"/>
      <c r="AV60" s="615"/>
      <c r="AW60" s="615"/>
      <c r="AX60" s="615"/>
      <c r="AY60" s="615"/>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1846"/>
      <c r="CF60" s="1846"/>
      <c r="CG60" s="1846"/>
      <c r="CH60" s="1846"/>
      <c r="CI60" s="1846"/>
      <c r="CJ60" s="1846"/>
      <c r="CK60" s="1846"/>
      <c r="CL60" s="1846"/>
      <c r="CM60" s="1846"/>
      <c r="CN60" s="1846"/>
      <c r="CO60" s="1846"/>
      <c r="CP60" s="1846"/>
      <c r="CQ60" s="1846"/>
      <c r="CR60" s="1846"/>
      <c r="CS60" s="1846"/>
      <c r="CT60" s="1846"/>
      <c r="CU60" s="1846"/>
      <c r="CV60" s="1846"/>
      <c r="CW60" s="1846"/>
      <c r="CX60" s="1846"/>
      <c r="CY60" s="1846"/>
      <c r="CZ60" s="1846"/>
    </row>
    <row r="61" s="424" customFormat="true" ht="15" customHeight="true" x14ac:dyDescent="0.2">
      <c r="A61" s="2297"/>
      <c r="B61" s="1462" t="s">
        <v>238</v>
      </c>
      <c r="C61" s="1338">
        <v>21.581367521666234</v>
      </c>
      <c r="D61" s="1339">
        <v>13.181947250709555</v>
      </c>
      <c r="E61" s="1339">
        <v>10.778635320195201</v>
      </c>
      <c r="F61" s="1339">
        <v>1.8098826703175055</v>
      </c>
      <c r="G61" s="1340">
        <v>0.3372590350498374</v>
      </c>
      <c r="H61" s="1341">
        <v>5.8363265512238242E-2</v>
      </c>
      <c r="I61" s="1339">
        <v>0</v>
      </c>
      <c r="J61" s="1339">
        <v>0</v>
      </c>
      <c r="K61" s="1339">
        <v>1.9942880672433015E-2</v>
      </c>
      <c r="L61" s="1342">
        <v>0</v>
      </c>
      <c r="M61" s="1343">
        <v>23.622716217918651</v>
      </c>
      <c r="N61" s="1339">
        <v>18.972795080393876</v>
      </c>
      <c r="O61" s="1339">
        <v>13.814749112155008</v>
      </c>
      <c r="P61" s="1339">
        <v>15.103026655245481</v>
      </c>
      <c r="Q61" s="1340">
        <v>9.7384529585129158</v>
      </c>
      <c r="R61" s="1341">
        <v>34.468799573479451</v>
      </c>
      <c r="S61" s="1339">
        <v>2.9854515084939695</v>
      </c>
      <c r="T61" s="1339">
        <v>6.4544918233560233</v>
      </c>
      <c r="U61" s="1339">
        <v>1.8370546480133803</v>
      </c>
      <c r="V61" s="1339">
        <v>5.1383659497930978</v>
      </c>
      <c r="W61" s="1339">
        <v>1.2789324540556983</v>
      </c>
      <c r="X61" s="1339">
        <v>29.023015481558449</v>
      </c>
      <c r="Y61" s="1339">
        <v>24.99402812275293</v>
      </c>
      <c r="Z61" s="1339">
        <v>21.920350944851521</v>
      </c>
      <c r="AA61" s="1339">
        <v>3.6094295754036727</v>
      </c>
      <c r="AB61" s="1339">
        <v>0.70790445158421056</v>
      </c>
      <c r="AC61" s="1339">
        <v>7.8149884105855865</v>
      </c>
      <c r="AD61" s="1896">
        <v>9.0053760059993788</v>
      </c>
      <c r="AE61" s="615"/>
      <c r="AF61" s="615"/>
      <c r="AG61" s="615"/>
      <c r="AH61" s="615"/>
      <c r="AI61" s="615"/>
      <c r="AJ61" s="615"/>
      <c r="AK61" s="615"/>
      <c r="AL61" s="615"/>
      <c r="AM61" s="615"/>
      <c r="AN61" s="615"/>
      <c r="AO61" s="615"/>
      <c r="AP61" s="615"/>
      <c r="AQ61" s="615"/>
      <c r="AR61" s="615"/>
      <c r="AS61" s="615"/>
      <c r="AT61" s="615"/>
      <c r="AU61" s="615"/>
      <c r="AV61" s="615"/>
      <c r="AW61" s="615"/>
      <c r="AX61" s="615"/>
      <c r="AY61" s="615"/>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1846"/>
      <c r="CF61" s="1846"/>
      <c r="CG61" s="1846"/>
      <c r="CH61" s="1846"/>
      <c r="CI61" s="1846"/>
      <c r="CJ61" s="1846"/>
      <c r="CK61" s="1846"/>
      <c r="CL61" s="1846"/>
      <c r="CM61" s="1846"/>
      <c r="CN61" s="1846"/>
      <c r="CO61" s="1846"/>
      <c r="CP61" s="1846"/>
      <c r="CQ61" s="1846"/>
      <c r="CR61" s="1846"/>
      <c r="CS61" s="1846"/>
      <c r="CT61" s="1846"/>
      <c r="CU61" s="1846"/>
      <c r="CV61" s="1846"/>
      <c r="CW61" s="1846"/>
      <c r="CX61" s="1846"/>
      <c r="CY61" s="1846"/>
      <c r="CZ61" s="1846"/>
    </row>
    <row r="62" s="424" customFormat="true" ht="15" customHeight="true" x14ac:dyDescent="0.2">
      <c r="A62" s="2297"/>
      <c r="B62" s="1462" t="s">
        <v>239</v>
      </c>
      <c r="C62" s="1338">
        <v>4.1070999806074395</v>
      </c>
      <c r="D62" s="1339">
        <v>6.5501940166659498</v>
      </c>
      <c r="E62" s="1339">
        <v>2.4736507238437708</v>
      </c>
      <c r="F62" s="1339">
        <v>0.81537346409702538</v>
      </c>
      <c r="G62" s="1340">
        <v>0</v>
      </c>
      <c r="H62" s="1341">
        <v>0</v>
      </c>
      <c r="I62" s="1339">
        <v>0</v>
      </c>
      <c r="J62" s="1339">
        <v>0</v>
      </c>
      <c r="K62" s="1339">
        <v>0</v>
      </c>
      <c r="L62" s="1342">
        <v>0</v>
      </c>
      <c r="M62" s="1343">
        <v>3.2806973271946731</v>
      </c>
      <c r="N62" s="1339">
        <v>6.8877876622171499</v>
      </c>
      <c r="O62" s="1339">
        <v>6.7906842960488394</v>
      </c>
      <c r="P62" s="1339">
        <v>4.582878391634579</v>
      </c>
      <c r="Q62" s="1340">
        <v>2.2818962477266549</v>
      </c>
      <c r="R62" s="1341">
        <v>4.4332332424628857</v>
      </c>
      <c r="S62" s="1339">
        <v>1.2014110368820048</v>
      </c>
      <c r="T62" s="1339">
        <v>1.0304620168123346</v>
      </c>
      <c r="U62" s="1339">
        <v>5.5672139209295923E-2</v>
      </c>
      <c r="V62" s="1339">
        <v>0.31919118436699162</v>
      </c>
      <c r="W62" s="1339">
        <v>0.18437407438626216</v>
      </c>
      <c r="X62" s="1339">
        <v>2.8248369509240363</v>
      </c>
      <c r="Y62" s="1339">
        <v>11.486109515018324</v>
      </c>
      <c r="Z62" s="1339">
        <v>1.4772624411857187</v>
      </c>
      <c r="AA62" s="1339">
        <v>0.50094893134941676</v>
      </c>
      <c r="AB62" s="1339">
        <v>0.50123257348550854</v>
      </c>
      <c r="AC62" s="1339">
        <v>8.1249012959703482</v>
      </c>
      <c r="AD62" s="1896">
        <v>1.5848476559789022</v>
      </c>
      <c r="AE62" s="615"/>
      <c r="AF62" s="615"/>
      <c r="AG62" s="615"/>
      <c r="AH62" s="615"/>
      <c r="AI62" s="615"/>
      <c r="AJ62" s="615"/>
      <c r="AK62" s="615"/>
      <c r="AL62" s="615"/>
      <c r="AM62" s="615"/>
      <c r="AN62" s="615"/>
      <c r="AO62" s="615"/>
      <c r="AP62" s="615"/>
      <c r="AQ62" s="615"/>
      <c r="AR62" s="615"/>
      <c r="AS62" s="615"/>
      <c r="AT62" s="615"/>
      <c r="AU62" s="615"/>
      <c r="AV62" s="615"/>
      <c r="AW62" s="615"/>
      <c r="AX62" s="615"/>
      <c r="AY62" s="615"/>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1846"/>
      <c r="CF62" s="1846"/>
      <c r="CG62" s="1846"/>
      <c r="CH62" s="1846"/>
      <c r="CI62" s="1846"/>
      <c r="CJ62" s="1846"/>
      <c r="CK62" s="1846"/>
      <c r="CL62" s="1846"/>
      <c r="CM62" s="1846"/>
      <c r="CN62" s="1846"/>
      <c r="CO62" s="1846"/>
      <c r="CP62" s="1846"/>
      <c r="CQ62" s="1846"/>
      <c r="CR62" s="1846"/>
      <c r="CS62" s="1846"/>
      <c r="CT62" s="1846"/>
      <c r="CU62" s="1846"/>
      <c r="CV62" s="1846"/>
      <c r="CW62" s="1846"/>
      <c r="CX62" s="1846"/>
      <c r="CY62" s="1846"/>
      <c r="CZ62" s="1846"/>
    </row>
    <row r="63" s="424" customFormat="true" ht="15" customHeight="true" x14ac:dyDescent="0.2">
      <c r="A63" s="2297"/>
      <c r="B63" s="1462" t="s">
        <v>240</v>
      </c>
      <c r="C63" s="1338">
        <v>8.0326833705573328</v>
      </c>
      <c r="D63" s="1339">
        <v>6.0974305661720196</v>
      </c>
      <c r="E63" s="1339">
        <v>2.3033484039509502</v>
      </c>
      <c r="F63" s="1339">
        <v>0.29781024918973981</v>
      </c>
      <c r="G63" s="1340">
        <v>0</v>
      </c>
      <c r="H63" s="1341">
        <v>0.4579484273126313</v>
      </c>
      <c r="I63" s="1339">
        <v>4.2003686717103243E-2</v>
      </c>
      <c r="J63" s="1339">
        <v>0</v>
      </c>
      <c r="K63" s="1339">
        <v>0</v>
      </c>
      <c r="L63" s="1342">
        <v>0</v>
      </c>
      <c r="M63" s="1343">
        <v>9.766480433697005</v>
      </c>
      <c r="N63" s="1339">
        <v>5.9694867967988321</v>
      </c>
      <c r="O63" s="1339">
        <v>7.2387540640766375</v>
      </c>
      <c r="P63" s="1339">
        <v>4.2458069893396395</v>
      </c>
      <c r="Q63" s="1340">
        <v>0.95138071529132018</v>
      </c>
      <c r="R63" s="1341">
        <v>3.6452409947134772</v>
      </c>
      <c r="S63" s="1339">
        <v>0</v>
      </c>
      <c r="T63" s="1339">
        <v>0</v>
      </c>
      <c r="U63" s="1339">
        <v>0.36482091704375175</v>
      </c>
      <c r="V63" s="1339">
        <v>2.7132897956800779</v>
      </c>
      <c r="W63" s="1339">
        <v>6.9050685785723181E-2</v>
      </c>
      <c r="X63" s="1339">
        <v>5.5953755882016027</v>
      </c>
      <c r="Y63" s="1339">
        <v>5.4178294982076114</v>
      </c>
      <c r="Z63" s="1339">
        <v>1.317427902787371</v>
      </c>
      <c r="AA63" s="1339">
        <v>7.0479194870136475</v>
      </c>
      <c r="AB63" s="1339">
        <v>1.9826658146935425</v>
      </c>
      <c r="AC63" s="1339">
        <v>12.294256106130849</v>
      </c>
      <c r="AD63" s="1896">
        <v>0</v>
      </c>
      <c r="AE63" s="615"/>
      <c r="AF63" s="615"/>
      <c r="AG63" s="615"/>
      <c r="AH63" s="615"/>
      <c r="AI63" s="615"/>
      <c r="AJ63" s="615"/>
      <c r="AK63" s="615"/>
      <c r="AL63" s="615"/>
      <c r="AM63" s="615"/>
      <c r="AN63" s="615"/>
      <c r="AO63" s="615"/>
      <c r="AP63" s="615"/>
      <c r="AQ63" s="615"/>
      <c r="AR63" s="615"/>
      <c r="AS63" s="615"/>
      <c r="AT63" s="615"/>
      <c r="AU63" s="615"/>
      <c r="AV63" s="615"/>
      <c r="AW63" s="615"/>
      <c r="AX63" s="615"/>
      <c r="AY63" s="615"/>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1846"/>
      <c r="CF63" s="1846"/>
      <c r="CG63" s="1846"/>
      <c r="CH63" s="1846"/>
      <c r="CI63" s="1846"/>
      <c r="CJ63" s="1846"/>
      <c r="CK63" s="1846"/>
      <c r="CL63" s="1846"/>
      <c r="CM63" s="1846"/>
      <c r="CN63" s="1846"/>
      <c r="CO63" s="1846"/>
      <c r="CP63" s="1846"/>
      <c r="CQ63" s="1846"/>
      <c r="CR63" s="1846"/>
      <c r="CS63" s="1846"/>
      <c r="CT63" s="1846"/>
      <c r="CU63" s="1846"/>
      <c r="CV63" s="1846"/>
      <c r="CW63" s="1846"/>
      <c r="CX63" s="1846"/>
      <c r="CY63" s="1846"/>
      <c r="CZ63" s="1846"/>
    </row>
    <row r="64" s="424" customFormat="true" ht="15" customHeight="true" x14ac:dyDescent="0.2">
      <c r="A64" s="2297"/>
      <c r="B64" s="1462" t="s">
        <v>241</v>
      </c>
      <c r="C64" s="1338">
        <v>0.59682997385001446</v>
      </c>
      <c r="D64" s="1339">
        <v>0.46453919277171424</v>
      </c>
      <c r="E64" s="1339">
        <v>5.7968502957172083E-2</v>
      </c>
      <c r="F64" s="1339">
        <v>0.12111228906698886</v>
      </c>
      <c r="G64" s="1340">
        <v>5.2747049560888687E-2</v>
      </c>
      <c r="H64" s="1341">
        <v>0</v>
      </c>
      <c r="I64" s="1339">
        <v>0.21402699279994586</v>
      </c>
      <c r="J64" s="1339">
        <v>0</v>
      </c>
      <c r="K64" s="1339">
        <v>0</v>
      </c>
      <c r="L64" s="1342">
        <v>9.0265830603381059E-2</v>
      </c>
      <c r="M64" s="1343">
        <v>0.53679505121240656</v>
      </c>
      <c r="N64" s="1339">
        <v>0.49260583050842061</v>
      </c>
      <c r="O64" s="1339">
        <v>0.32091011703628575</v>
      </c>
      <c r="P64" s="1339">
        <v>0.55883097941493576</v>
      </c>
      <c r="Q64" s="1340">
        <v>8.1890674121230564E-2</v>
      </c>
      <c r="R64" s="1341">
        <v>0</v>
      </c>
      <c r="S64" s="1339">
        <v>0</v>
      </c>
      <c r="T64" s="1339">
        <v>0.22652830552117487</v>
      </c>
      <c r="U64" s="1339">
        <v>0</v>
      </c>
      <c r="V64" s="1339">
        <v>8.6802914039973755E-2</v>
      </c>
      <c r="W64" s="1339">
        <v>1.3354395683970446E-2</v>
      </c>
      <c r="X64" s="1339">
        <v>0.49831343054777172</v>
      </c>
      <c r="Y64" s="1339">
        <v>1.2284401556660669</v>
      </c>
      <c r="Z64" s="1339">
        <v>0</v>
      </c>
      <c r="AA64" s="1339">
        <v>0</v>
      </c>
      <c r="AB64" s="1339">
        <v>1.6874850363647199E-2</v>
      </c>
      <c r="AC64" s="1339">
        <v>0.51759147082394419</v>
      </c>
      <c r="AD64" s="1896">
        <v>0.62746083041201162</v>
      </c>
      <c r="AE64" s="615"/>
      <c r="AF64" s="615"/>
      <c r="AG64" s="615"/>
      <c r="AH64" s="615"/>
      <c r="AI64" s="615"/>
      <c r="AJ64" s="615"/>
      <c r="AK64" s="615"/>
      <c r="AL64" s="615"/>
      <c r="AM64" s="615"/>
      <c r="AN64" s="615"/>
      <c r="AO64" s="615"/>
      <c r="AP64" s="615"/>
      <c r="AQ64" s="615"/>
      <c r="AR64" s="615"/>
      <c r="AS64" s="615"/>
      <c r="AT64" s="615"/>
      <c r="AU64" s="615"/>
      <c r="AV64" s="615"/>
      <c r="AW64" s="615"/>
      <c r="AX64" s="615"/>
      <c r="AY64" s="615"/>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1846"/>
      <c r="CF64" s="1846"/>
      <c r="CG64" s="1846"/>
      <c r="CH64" s="1846"/>
      <c r="CI64" s="1846"/>
      <c r="CJ64" s="1846"/>
      <c r="CK64" s="1846"/>
      <c r="CL64" s="1846"/>
      <c r="CM64" s="1846"/>
      <c r="CN64" s="1846"/>
      <c r="CO64" s="1846"/>
      <c r="CP64" s="1846"/>
      <c r="CQ64" s="1846"/>
      <c r="CR64" s="1846"/>
      <c r="CS64" s="1846"/>
      <c r="CT64" s="1846"/>
      <c r="CU64" s="1846"/>
      <c r="CV64" s="1846"/>
      <c r="CW64" s="1846"/>
      <c r="CX64" s="1846"/>
      <c r="CY64" s="1846"/>
      <c r="CZ64" s="1846"/>
    </row>
    <row r="65" s="424" customFormat="true" ht="15" customHeight="true" x14ac:dyDescent="0.2">
      <c r="A65" s="2297"/>
      <c r="B65" s="1462" t="s">
        <v>242</v>
      </c>
      <c r="C65" s="1338">
        <v>0.8876801627460823</v>
      </c>
      <c r="D65" s="1339">
        <v>0.56937808215954477</v>
      </c>
      <c r="E65" s="1339">
        <v>0.63508724734728617</v>
      </c>
      <c r="F65" s="1339">
        <v>9.7458035434275225E-2</v>
      </c>
      <c r="G65" s="1340">
        <v>2.1905698086552711E-2</v>
      </c>
      <c r="H65" s="1341">
        <v>0</v>
      </c>
      <c r="I65" s="1339">
        <v>4.5018589791677492E-2</v>
      </c>
      <c r="J65" s="1339">
        <v>0</v>
      </c>
      <c r="K65" s="1339">
        <v>0</v>
      </c>
      <c r="L65" s="1342">
        <v>0</v>
      </c>
      <c r="M65" s="1343">
        <v>1.189669066744552</v>
      </c>
      <c r="N65" s="1339">
        <v>0.42723103970160048</v>
      </c>
      <c r="O65" s="1339">
        <v>0.78939374184933497</v>
      </c>
      <c r="P65" s="1339">
        <v>0.87642738649773866</v>
      </c>
      <c r="Q65" s="1340">
        <v>0.45461067932326221</v>
      </c>
      <c r="R65" s="1341">
        <v>7.2680835801420526E-2</v>
      </c>
      <c r="S65" s="1339">
        <v>0</v>
      </c>
      <c r="T65" s="1339">
        <v>0</v>
      </c>
      <c r="U65" s="1339">
        <v>0</v>
      </c>
      <c r="V65" s="1339">
        <v>0.21171228383294083</v>
      </c>
      <c r="W65" s="1339">
        <v>4.4233358517852664E-2</v>
      </c>
      <c r="X65" s="1339">
        <v>7.8411232289691535</v>
      </c>
      <c r="Y65" s="1339">
        <v>0.38879841201611481</v>
      </c>
      <c r="Z65" s="1339">
        <v>0</v>
      </c>
      <c r="AA65" s="1339">
        <v>0.2894112744384682</v>
      </c>
      <c r="AB65" s="1339">
        <v>0</v>
      </c>
      <c r="AC65" s="1339">
        <v>0.69424112702589535</v>
      </c>
      <c r="AD65" s="1896">
        <v>0.27330032099709523</v>
      </c>
      <c r="AE65" s="615"/>
      <c r="AF65" s="615"/>
      <c r="AG65" s="615"/>
      <c r="AH65" s="615"/>
      <c r="AI65" s="615"/>
      <c r="AJ65" s="615"/>
      <c r="AK65" s="615"/>
      <c r="AL65" s="615"/>
      <c r="AM65" s="615"/>
      <c r="AN65" s="615"/>
      <c r="AO65" s="615"/>
      <c r="AP65" s="615"/>
      <c r="AQ65" s="615"/>
      <c r="AR65" s="615"/>
      <c r="AS65" s="615"/>
      <c r="AT65" s="615"/>
      <c r="AU65" s="615"/>
      <c r="AV65" s="615"/>
      <c r="AW65" s="615"/>
      <c r="AX65" s="615"/>
      <c r="AY65" s="615"/>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1846"/>
      <c r="CF65" s="1846"/>
      <c r="CG65" s="1846"/>
      <c r="CH65" s="1846"/>
      <c r="CI65" s="1846"/>
      <c r="CJ65" s="1846"/>
      <c r="CK65" s="1846"/>
      <c r="CL65" s="1846"/>
      <c r="CM65" s="1846"/>
      <c r="CN65" s="1846"/>
      <c r="CO65" s="1846"/>
      <c r="CP65" s="1846"/>
      <c r="CQ65" s="1846"/>
      <c r="CR65" s="1846"/>
      <c r="CS65" s="1846"/>
      <c r="CT65" s="1846"/>
      <c r="CU65" s="1846"/>
      <c r="CV65" s="1846"/>
      <c r="CW65" s="1846"/>
      <c r="CX65" s="1846"/>
      <c r="CY65" s="1846"/>
      <c r="CZ65" s="1846"/>
    </row>
    <row r="66" s="424" customFormat="true" ht="15" customHeight="true" x14ac:dyDescent="0.2">
      <c r="A66" s="2297"/>
      <c r="B66" s="1462" t="s">
        <v>243</v>
      </c>
      <c r="C66" s="1338">
        <v>15.890172645885968</v>
      </c>
      <c r="D66" s="1339">
        <v>13.621929827827529</v>
      </c>
      <c r="E66" s="1339">
        <v>5.3179578075981828</v>
      </c>
      <c r="F66" s="1339">
        <v>0.69285536436253814</v>
      </c>
      <c r="G66" s="1340">
        <v>7.6887131501048006E-2</v>
      </c>
      <c r="H66" s="1341">
        <v>1.146225004939011</v>
      </c>
      <c r="I66" s="1339">
        <v>0</v>
      </c>
      <c r="J66" s="1339">
        <v>0</v>
      </c>
      <c r="K66" s="1339">
        <v>0</v>
      </c>
      <c r="L66" s="1342">
        <v>0</v>
      </c>
      <c r="M66" s="1343">
        <v>17.356550877314252</v>
      </c>
      <c r="N66" s="1339">
        <v>15.097605268483905</v>
      </c>
      <c r="O66" s="1339">
        <v>14.373853403383086</v>
      </c>
      <c r="P66" s="1339">
        <v>9.7151770693248878</v>
      </c>
      <c r="Q66" s="1340">
        <v>3.3715472329155496</v>
      </c>
      <c r="R66" s="1341">
        <v>7.9017517085812363</v>
      </c>
      <c r="S66" s="1339">
        <v>1.6391508838689159</v>
      </c>
      <c r="T66" s="1339">
        <v>0.62927203543733612</v>
      </c>
      <c r="U66" s="1339">
        <v>2.455658240432574</v>
      </c>
      <c r="V66" s="1339">
        <v>21.490656750272752</v>
      </c>
      <c r="W66" s="1339">
        <v>1.7568693298417277E-2</v>
      </c>
      <c r="X66" s="1339">
        <v>4.3757185221765891</v>
      </c>
      <c r="Y66" s="1339">
        <v>7.1680671684611035</v>
      </c>
      <c r="Z66" s="1339">
        <v>0.4620235528088627</v>
      </c>
      <c r="AA66" s="1339">
        <v>29.605000039959954</v>
      </c>
      <c r="AB66" s="1339">
        <v>1.2057452985380555</v>
      </c>
      <c r="AC66" s="1339">
        <v>0.87468919888309316</v>
      </c>
      <c r="AD66" s="1896">
        <v>0</v>
      </c>
      <c r="AE66" s="615"/>
      <c r="AF66" s="615"/>
      <c r="AG66" s="615"/>
      <c r="AH66" s="615"/>
      <c r="AI66" s="615"/>
      <c r="AJ66" s="615"/>
      <c r="AK66" s="615"/>
      <c r="AL66" s="615"/>
      <c r="AM66" s="615"/>
      <c r="AN66" s="615"/>
      <c r="AO66" s="615"/>
      <c r="AP66" s="615"/>
      <c r="AQ66" s="615"/>
      <c r="AR66" s="615"/>
      <c r="AS66" s="615"/>
      <c r="AT66" s="615"/>
      <c r="AU66" s="615"/>
      <c r="AV66" s="615"/>
      <c r="AW66" s="615"/>
      <c r="AX66" s="615"/>
      <c r="AY66" s="615"/>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1846"/>
      <c r="CF66" s="1846"/>
      <c r="CG66" s="1846"/>
      <c r="CH66" s="1846"/>
      <c r="CI66" s="1846"/>
      <c r="CJ66" s="1846"/>
      <c r="CK66" s="1846"/>
      <c r="CL66" s="1846"/>
      <c r="CM66" s="1846"/>
      <c r="CN66" s="1846"/>
      <c r="CO66" s="1846"/>
      <c r="CP66" s="1846"/>
      <c r="CQ66" s="1846"/>
      <c r="CR66" s="1846"/>
      <c r="CS66" s="1846"/>
      <c r="CT66" s="1846"/>
      <c r="CU66" s="1846"/>
      <c r="CV66" s="1846"/>
      <c r="CW66" s="1846"/>
      <c r="CX66" s="1846"/>
      <c r="CY66" s="1846"/>
      <c r="CZ66" s="1846"/>
    </row>
    <row r="67" s="424" customFormat="true" ht="15" customHeight="true" x14ac:dyDescent="0.2">
      <c r="A67" s="2297"/>
      <c r="B67" s="1462" t="s">
        <v>170</v>
      </c>
      <c r="C67" s="1338">
        <v>1.9080861589606084</v>
      </c>
      <c r="D67" s="1339">
        <v>2.5652019864393294</v>
      </c>
      <c r="E67" s="1339">
        <v>1.1399145330900524</v>
      </c>
      <c r="F67" s="1339">
        <v>0.1221495128132092</v>
      </c>
      <c r="G67" s="1340">
        <v>0</v>
      </c>
      <c r="H67" s="1341">
        <v>0</v>
      </c>
      <c r="I67" s="1339">
        <v>0.22883070513119641</v>
      </c>
      <c r="J67" s="1339">
        <v>0</v>
      </c>
      <c r="K67" s="1339">
        <v>0</v>
      </c>
      <c r="L67" s="1342">
        <v>0</v>
      </c>
      <c r="M67" s="1343">
        <v>1.4427183898687066</v>
      </c>
      <c r="N67" s="1339">
        <v>2.8872804133437988</v>
      </c>
      <c r="O67" s="1339">
        <v>2.8136740649123135</v>
      </c>
      <c r="P67" s="1339">
        <v>2.2494020676384547</v>
      </c>
      <c r="Q67" s="1340">
        <v>0.24056789112107055</v>
      </c>
      <c r="R67" s="1341">
        <v>0</v>
      </c>
      <c r="S67" s="1339">
        <v>0</v>
      </c>
      <c r="T67" s="1339">
        <v>0.16673471100000536</v>
      </c>
      <c r="U67" s="1339">
        <v>0</v>
      </c>
      <c r="V67" s="1339">
        <v>6.3522249709252826E-2</v>
      </c>
      <c r="W67" s="1339">
        <v>0</v>
      </c>
      <c r="X67" s="1339">
        <v>0</v>
      </c>
      <c r="Y67" s="1339">
        <v>1.1637619608875913</v>
      </c>
      <c r="Z67" s="1339">
        <v>0</v>
      </c>
      <c r="AA67" s="1339">
        <v>5.6176436394596703</v>
      </c>
      <c r="AB67" s="1339">
        <v>4.6421637491768433</v>
      </c>
      <c r="AC67" s="1339">
        <v>0.82122890636087253</v>
      </c>
      <c r="AD67" s="1896">
        <v>0</v>
      </c>
      <c r="AE67" s="615"/>
      <c r="AF67" s="615"/>
      <c r="AG67" s="615"/>
      <c r="AH67" s="615"/>
      <c r="AI67" s="615"/>
      <c r="AJ67" s="615"/>
      <c r="AK67" s="615"/>
      <c r="AL67" s="615"/>
      <c r="AM67" s="615"/>
      <c r="AN67" s="615"/>
      <c r="AO67" s="615"/>
      <c r="AP67" s="615"/>
      <c r="AQ67" s="615"/>
      <c r="AR67" s="615"/>
      <c r="AS67" s="615"/>
      <c r="AT67" s="615"/>
      <c r="AU67" s="615"/>
      <c r="AV67" s="615"/>
      <c r="AW67" s="615"/>
      <c r="AX67" s="615"/>
      <c r="AY67" s="615"/>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1846"/>
      <c r="CF67" s="1846"/>
      <c r="CG67" s="1846"/>
      <c r="CH67" s="1846"/>
      <c r="CI67" s="1846"/>
      <c r="CJ67" s="1846"/>
      <c r="CK67" s="1846"/>
      <c r="CL67" s="1846"/>
      <c r="CM67" s="1846"/>
      <c r="CN67" s="1846"/>
      <c r="CO67" s="1846"/>
      <c r="CP67" s="1846"/>
      <c r="CQ67" s="1846"/>
      <c r="CR67" s="1846"/>
      <c r="CS67" s="1846"/>
      <c r="CT67" s="1846"/>
      <c r="CU67" s="1846"/>
      <c r="CV67" s="1846"/>
      <c r="CW67" s="1846"/>
      <c r="CX67" s="1846"/>
      <c r="CY67" s="1846"/>
      <c r="CZ67" s="1846"/>
    </row>
    <row r="68" s="424" customFormat="true" ht="15" customHeight="true" x14ac:dyDescent="0.2">
      <c r="A68" s="2297"/>
      <c r="B68" s="1462" t="s">
        <v>171</v>
      </c>
      <c r="C68" s="1338">
        <v>4.9852029210764433E-2</v>
      </c>
      <c r="D68" s="1339">
        <v>0.52572276017614339</v>
      </c>
      <c r="E68" s="1339">
        <v>0.45696259224270186</v>
      </c>
      <c r="F68" s="1339">
        <v>0.12513474266688238</v>
      </c>
      <c r="G68" s="1340">
        <v>0</v>
      </c>
      <c r="H68" s="1341">
        <v>0.21123053518529242</v>
      </c>
      <c r="I68" s="1339">
        <v>0</v>
      </c>
      <c r="J68" s="1339">
        <v>0</v>
      </c>
      <c r="K68" s="1339">
        <v>0</v>
      </c>
      <c r="L68" s="1342">
        <v>0</v>
      </c>
      <c r="M68" s="1343">
        <v>2.6880811156831056E-2</v>
      </c>
      <c r="N68" s="1339">
        <v>0.22034331867694704</v>
      </c>
      <c r="O68" s="1339">
        <v>0.58083114479951536</v>
      </c>
      <c r="P68" s="1339">
        <v>0.65823278619489789</v>
      </c>
      <c r="Q68" s="1340">
        <v>0.34335721590637658</v>
      </c>
      <c r="R68" s="1341">
        <v>0.33031927898617597</v>
      </c>
      <c r="S68" s="1339">
        <v>0.20467849449426703</v>
      </c>
      <c r="T68" s="1339">
        <v>1.6725411660640386</v>
      </c>
      <c r="U68" s="1339">
        <v>0.46255663051487206</v>
      </c>
      <c r="V68" s="1339">
        <v>0</v>
      </c>
      <c r="W68" s="1339">
        <v>3.0566348354997844E-2</v>
      </c>
      <c r="X68" s="1339">
        <v>1.4801574486799147</v>
      </c>
      <c r="Y68" s="1339">
        <v>0</v>
      </c>
      <c r="Z68" s="1339">
        <v>0</v>
      </c>
      <c r="AA68" s="1339">
        <v>0</v>
      </c>
      <c r="AB68" s="1339">
        <v>0</v>
      </c>
      <c r="AC68" s="1339">
        <v>9.7533014430836701E-2</v>
      </c>
      <c r="AD68" s="1896">
        <v>1.1555357560610335</v>
      </c>
      <c r="AE68" s="615"/>
      <c r="AF68" s="615"/>
      <c r="AG68" s="615"/>
      <c r="AH68" s="615"/>
      <c r="AI68" s="615"/>
      <c r="AJ68" s="615"/>
      <c r="AK68" s="615"/>
      <c r="AL68" s="615"/>
      <c r="AM68" s="615"/>
      <c r="AN68" s="615"/>
      <c r="AO68" s="615"/>
      <c r="AP68" s="615"/>
      <c r="AQ68" s="615"/>
      <c r="AR68" s="615"/>
      <c r="AS68" s="615"/>
      <c r="AT68" s="615"/>
      <c r="AU68" s="615"/>
      <c r="AV68" s="615"/>
      <c r="AW68" s="615"/>
      <c r="AX68" s="615"/>
      <c r="AY68" s="615"/>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1846"/>
      <c r="CF68" s="1846"/>
      <c r="CG68" s="1846"/>
      <c r="CH68" s="1846"/>
      <c r="CI68" s="1846"/>
      <c r="CJ68" s="1846"/>
      <c r="CK68" s="1846"/>
      <c r="CL68" s="1846"/>
      <c r="CM68" s="1846"/>
      <c r="CN68" s="1846"/>
      <c r="CO68" s="1846"/>
      <c r="CP68" s="1846"/>
      <c r="CQ68" s="1846"/>
      <c r="CR68" s="1846"/>
      <c r="CS68" s="1846"/>
      <c r="CT68" s="1846"/>
      <c r="CU68" s="1846"/>
      <c r="CV68" s="1846"/>
      <c r="CW68" s="1846"/>
      <c r="CX68" s="1846"/>
      <c r="CY68" s="1846"/>
      <c r="CZ68" s="1846"/>
    </row>
    <row r="69" s="424" customFormat="true" ht="15" customHeight="true" x14ac:dyDescent="0.2">
      <c r="A69" s="2297"/>
      <c r="B69" s="1462" t="s">
        <v>244</v>
      </c>
      <c r="C69" s="1338">
        <v>0.70034424829350062</v>
      </c>
      <c r="D69" s="1339">
        <v>0.52789208613410044</v>
      </c>
      <c r="E69" s="1339">
        <v>0.42946274649582628</v>
      </c>
      <c r="F69" s="1339">
        <v>0.45896346058741699</v>
      </c>
      <c r="G69" s="1340">
        <v>6.8597501184711515E-2</v>
      </c>
      <c r="H69" s="1341">
        <v>0.18850588407325483</v>
      </c>
      <c r="I69" s="1339">
        <v>0.16174340912674851</v>
      </c>
      <c r="J69" s="1339">
        <v>0</v>
      </c>
      <c r="K69" s="1339">
        <v>0</v>
      </c>
      <c r="L69" s="1342">
        <v>0</v>
      </c>
      <c r="M69" s="1343">
        <v>0.35119808629133803</v>
      </c>
      <c r="N69" s="1339">
        <v>1.2699534337460596</v>
      </c>
      <c r="O69" s="1339">
        <v>0.43855977940772228</v>
      </c>
      <c r="P69" s="1339">
        <v>0.41851790070058958</v>
      </c>
      <c r="Q69" s="1340">
        <v>1.0051998078005417</v>
      </c>
      <c r="R69" s="1341">
        <v>0</v>
      </c>
      <c r="S69" s="1339">
        <v>3.7378743503684787E-2</v>
      </c>
      <c r="T69" s="1339">
        <v>1.08139214050967</v>
      </c>
      <c r="U69" s="1339">
        <v>1.8219304164423971</v>
      </c>
      <c r="V69" s="1339">
        <v>1.7131062118309823</v>
      </c>
      <c r="W69" s="1339">
        <v>5.1365140836382708E-3</v>
      </c>
      <c r="X69" s="1339">
        <v>0.3626821691458359</v>
      </c>
      <c r="Y69" s="1339">
        <v>0.20569493770758157</v>
      </c>
      <c r="Z69" s="1339">
        <v>0.14946110414173289</v>
      </c>
      <c r="AA69" s="1339">
        <v>0.70055091143557768</v>
      </c>
      <c r="AB69" s="1339">
        <v>0</v>
      </c>
      <c r="AC69" s="1339">
        <v>0.4163354566218565</v>
      </c>
      <c r="AD69" s="1896">
        <v>0</v>
      </c>
      <c r="AE69" s="615"/>
      <c r="AF69" s="615"/>
      <c r="AG69" s="615"/>
      <c r="AH69" s="615"/>
      <c r="AI69" s="615"/>
      <c r="AJ69" s="615"/>
      <c r="AK69" s="615"/>
      <c r="AL69" s="615"/>
      <c r="AM69" s="615"/>
      <c r="AN69" s="615"/>
      <c r="AO69" s="615"/>
      <c r="AP69" s="615"/>
      <c r="AQ69" s="615"/>
      <c r="AR69" s="615"/>
      <c r="AS69" s="615"/>
      <c r="AT69" s="615"/>
      <c r="AU69" s="615"/>
      <c r="AV69" s="615"/>
      <c r="AW69" s="615"/>
      <c r="AX69" s="615"/>
      <c r="AY69" s="615"/>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1846"/>
      <c r="CF69" s="1846"/>
      <c r="CG69" s="1846"/>
      <c r="CH69" s="1846"/>
      <c r="CI69" s="1846"/>
      <c r="CJ69" s="1846"/>
      <c r="CK69" s="1846"/>
      <c r="CL69" s="1846"/>
      <c r="CM69" s="1846"/>
      <c r="CN69" s="1846"/>
      <c r="CO69" s="1846"/>
      <c r="CP69" s="1846"/>
      <c r="CQ69" s="1846"/>
      <c r="CR69" s="1846"/>
      <c r="CS69" s="1846"/>
      <c r="CT69" s="1846"/>
      <c r="CU69" s="1846"/>
      <c r="CV69" s="1846"/>
      <c r="CW69" s="1846"/>
      <c r="CX69" s="1846"/>
      <c r="CY69" s="1846"/>
      <c r="CZ69" s="1846"/>
    </row>
    <row r="70" s="424" customFormat="true" ht="15" customHeight="true" x14ac:dyDescent="0.2">
      <c r="A70" s="2297"/>
      <c r="B70" s="1462" t="s">
        <v>172</v>
      </c>
      <c r="C70" s="1338">
        <v>0</v>
      </c>
      <c r="D70" s="1339">
        <v>0</v>
      </c>
      <c r="E70" s="1339">
        <v>0</v>
      </c>
      <c r="F70" s="1339">
        <v>6.20746903444961E-3</v>
      </c>
      <c r="G70" s="1340">
        <v>1.4752777591228692</v>
      </c>
      <c r="H70" s="1341">
        <v>0</v>
      </c>
      <c r="I70" s="1339">
        <v>1.5006196597225829E-2</v>
      </c>
      <c r="J70" s="1339">
        <v>4.4710191987408818E-2</v>
      </c>
      <c r="K70" s="1339">
        <v>0.24505539356845127</v>
      </c>
      <c r="L70" s="1342">
        <v>3.2171775051947988</v>
      </c>
      <c r="M70" s="1343">
        <v>0</v>
      </c>
      <c r="N70" s="1339">
        <v>0</v>
      </c>
      <c r="O70" s="1339">
        <v>0</v>
      </c>
      <c r="P70" s="1339">
        <v>0</v>
      </c>
      <c r="Q70" s="1340">
        <v>4.1638859988464734E-2</v>
      </c>
      <c r="R70" s="1341">
        <v>2.4226945267140174E-2</v>
      </c>
      <c r="S70" s="1339">
        <v>0.86927885498717294</v>
      </c>
      <c r="T70" s="1339">
        <v>0</v>
      </c>
      <c r="U70" s="1339">
        <v>0</v>
      </c>
      <c r="V70" s="1339">
        <v>0</v>
      </c>
      <c r="W70" s="1339">
        <v>1.2140225640422753</v>
      </c>
      <c r="X70" s="1339">
        <v>0.11363420053398186</v>
      </c>
      <c r="Y70" s="1339">
        <v>0</v>
      </c>
      <c r="Z70" s="1339">
        <v>8.720430261614312E-2</v>
      </c>
      <c r="AA70" s="1339">
        <v>0</v>
      </c>
      <c r="AB70" s="1339">
        <v>0</v>
      </c>
      <c r="AC70" s="1339">
        <v>0</v>
      </c>
      <c r="AD70" s="1896">
        <v>3.8365432707182782E-2</v>
      </c>
      <c r="AE70" s="615"/>
      <c r="AF70" s="615"/>
      <c r="AG70" s="615"/>
      <c r="AH70" s="615"/>
      <c r="AI70" s="615"/>
      <c r="AJ70" s="615"/>
      <c r="AK70" s="615"/>
      <c r="AL70" s="615"/>
      <c r="AM70" s="615"/>
      <c r="AN70" s="615"/>
      <c r="AO70" s="615"/>
      <c r="AP70" s="615"/>
      <c r="AQ70" s="615"/>
      <c r="AR70" s="615"/>
      <c r="AS70" s="615"/>
      <c r="AT70" s="615"/>
      <c r="AU70" s="615"/>
      <c r="AV70" s="615"/>
      <c r="AW70" s="615"/>
      <c r="AX70" s="615"/>
      <c r="AY70" s="615"/>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1846"/>
      <c r="CF70" s="1846"/>
      <c r="CG70" s="1846"/>
      <c r="CH70" s="1846"/>
      <c r="CI70" s="1846"/>
      <c r="CJ70" s="1846"/>
      <c r="CK70" s="1846"/>
      <c r="CL70" s="1846"/>
      <c r="CM70" s="1846"/>
      <c r="CN70" s="1846"/>
      <c r="CO70" s="1846"/>
      <c r="CP70" s="1846"/>
      <c r="CQ70" s="1846"/>
      <c r="CR70" s="1846"/>
      <c r="CS70" s="1846"/>
      <c r="CT70" s="1846"/>
      <c r="CU70" s="1846"/>
      <c r="CV70" s="1846"/>
      <c r="CW70" s="1846"/>
      <c r="CX70" s="1846"/>
      <c r="CY70" s="1846"/>
      <c r="CZ70" s="1846"/>
    </row>
    <row r="71" s="424" customFormat="true" ht="15" customHeight="true" x14ac:dyDescent="0.2">
      <c r="A71" s="2297"/>
      <c r="B71" s="1462" t="s">
        <v>46</v>
      </c>
      <c r="C71" s="1338">
        <v>1.7663723633141912</v>
      </c>
      <c r="D71" s="1339">
        <v>0.82196846477522245</v>
      </c>
      <c r="E71" s="1339">
        <v>2.1153288263100718</v>
      </c>
      <c r="F71" s="1339">
        <v>2.2815463958525091</v>
      </c>
      <c r="G71" s="1340">
        <v>0.54982116520462077</v>
      </c>
      <c r="H71" s="1341">
        <v>4.6397068828695183</v>
      </c>
      <c r="I71" s="1339">
        <v>2.5502302252284266</v>
      </c>
      <c r="J71" s="1339">
        <v>2.730641769993094</v>
      </c>
      <c r="K71" s="1339">
        <v>0</v>
      </c>
      <c r="L71" s="1342">
        <v>1.235038898936903</v>
      </c>
      <c r="M71" s="1343">
        <v>1.3455321878879312</v>
      </c>
      <c r="N71" s="1339">
        <v>0.93062129784062775</v>
      </c>
      <c r="O71" s="1339">
        <v>0.89955677314663451</v>
      </c>
      <c r="P71" s="1339">
        <v>1.2010340495210392</v>
      </c>
      <c r="Q71" s="1340">
        <v>0.59370746174125244</v>
      </c>
      <c r="R71" s="1341">
        <v>1.1263451481887818</v>
      </c>
      <c r="S71" s="1339">
        <v>2.450110466025571</v>
      </c>
      <c r="T71" s="1339">
        <v>0.82486258996695583</v>
      </c>
      <c r="U71" s="1339">
        <v>0.54708260770090722</v>
      </c>
      <c r="V71" s="1339">
        <v>3.6364479617986896</v>
      </c>
      <c r="W71" s="1339">
        <v>2.1066794973352243</v>
      </c>
      <c r="X71" s="1339">
        <v>8.0400314989092028</v>
      </c>
      <c r="Y71" s="1339">
        <v>0</v>
      </c>
      <c r="Z71" s="1339">
        <v>1.2208743015611285</v>
      </c>
      <c r="AA71" s="1339">
        <v>8.9656448708794509E-2</v>
      </c>
      <c r="AB71" s="1339">
        <v>0.18707765803318505</v>
      </c>
      <c r="AC71" s="1339">
        <v>0.27703968087738706</v>
      </c>
      <c r="AD71" s="1896">
        <v>1.5701467520563037</v>
      </c>
      <c r="AE71" s="615"/>
      <c r="AF71" s="615"/>
      <c r="AG71" s="615"/>
      <c r="AH71" s="615"/>
      <c r="AI71" s="615"/>
      <c r="AJ71" s="615"/>
      <c r="AK71" s="615"/>
      <c r="AL71" s="615"/>
      <c r="AM71" s="615"/>
      <c r="AN71" s="615"/>
      <c r="AO71" s="615"/>
      <c r="AP71" s="615"/>
      <c r="AQ71" s="615"/>
      <c r="AR71" s="615"/>
      <c r="AS71" s="615"/>
      <c r="AT71" s="615"/>
      <c r="AU71" s="615"/>
      <c r="AV71" s="615"/>
      <c r="AW71" s="615"/>
      <c r="AX71" s="615"/>
      <c r="AY71" s="615"/>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1846"/>
      <c r="CF71" s="1846"/>
      <c r="CG71" s="1846"/>
      <c r="CH71" s="1846"/>
      <c r="CI71" s="1846"/>
      <c r="CJ71" s="1846"/>
      <c r="CK71" s="1846"/>
      <c r="CL71" s="1846"/>
      <c r="CM71" s="1846"/>
      <c r="CN71" s="1846"/>
      <c r="CO71" s="1846"/>
      <c r="CP71" s="1846"/>
      <c r="CQ71" s="1846"/>
      <c r="CR71" s="1846"/>
      <c r="CS71" s="1846"/>
      <c r="CT71" s="1846"/>
      <c r="CU71" s="1846"/>
      <c r="CV71" s="1846"/>
      <c r="CW71" s="1846"/>
      <c r="CX71" s="1846"/>
      <c r="CY71" s="1846"/>
      <c r="CZ71" s="1846"/>
    </row>
    <row r="72" s="424" customFormat="true" ht="15" customHeight="true" x14ac:dyDescent="0.2">
      <c r="A72" s="1266"/>
      <c r="B72" s="1463"/>
      <c r="C72" s="1338"/>
      <c r="D72" s="1339"/>
      <c r="E72" s="1339"/>
      <c r="F72" s="1339"/>
      <c r="G72" s="1340"/>
      <c r="H72" s="1341"/>
      <c r="I72" s="1339"/>
      <c r="J72" s="1339"/>
      <c r="K72" s="1339"/>
      <c r="L72" s="1342"/>
      <c r="M72" s="1343"/>
      <c r="N72" s="1339"/>
      <c r="O72" s="1339"/>
      <c r="P72" s="1339"/>
      <c r="Q72" s="1340"/>
      <c r="R72" s="1341"/>
      <c r="S72" s="1339"/>
      <c r="T72" s="1339"/>
      <c r="U72" s="1339"/>
      <c r="V72" s="1339"/>
      <c r="W72" s="1339"/>
      <c r="X72" s="1339"/>
      <c r="Y72" s="1339"/>
      <c r="Z72" s="1339"/>
      <c r="AA72" s="1339"/>
      <c r="AB72" s="1339"/>
      <c r="AC72" s="1339"/>
      <c r="AD72" s="1896"/>
      <c r="AE72" s="615"/>
      <c r="AF72" s="615"/>
      <c r="AG72" s="615"/>
      <c r="AH72" s="615"/>
      <c r="AI72" s="615"/>
      <c r="AJ72" s="615"/>
      <c r="AK72" s="615"/>
      <c r="AL72" s="615"/>
      <c r="AM72" s="615"/>
      <c r="AN72" s="615"/>
      <c r="AO72" s="615"/>
      <c r="AP72" s="615"/>
      <c r="AQ72" s="615"/>
      <c r="AR72" s="615"/>
      <c r="AS72" s="615"/>
      <c r="AT72" s="615"/>
      <c r="AU72" s="615"/>
      <c r="AV72" s="615"/>
      <c r="AW72" s="615"/>
      <c r="AX72" s="615"/>
      <c r="AY72" s="615"/>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1846"/>
      <c r="CF72" s="1846"/>
      <c r="CG72" s="1846"/>
      <c r="CH72" s="1846"/>
      <c r="CI72" s="1846"/>
      <c r="CJ72" s="1846"/>
      <c r="CK72" s="1846"/>
      <c r="CL72" s="1846"/>
      <c r="CM72" s="1846"/>
      <c r="CN72" s="1846"/>
      <c r="CO72" s="1846"/>
      <c r="CP72" s="1846"/>
      <c r="CQ72" s="1846"/>
      <c r="CR72" s="1846"/>
      <c r="CS72" s="1846"/>
      <c r="CT72" s="1846"/>
      <c r="CU72" s="1846"/>
      <c r="CV72" s="1846"/>
      <c r="CW72" s="1846"/>
      <c r="CX72" s="1846"/>
      <c r="CY72" s="1846"/>
      <c r="CZ72" s="1846"/>
    </row>
    <row r="73" s="424" customFormat="true" ht="15" customHeight="true" x14ac:dyDescent="0.2">
      <c r="A73" s="1266"/>
      <c r="B73" s="1463"/>
      <c r="C73" s="1338"/>
      <c r="D73" s="1339"/>
      <c r="E73" s="1339"/>
      <c r="F73" s="1339"/>
      <c r="G73" s="1340"/>
      <c r="H73" s="1341"/>
      <c r="I73" s="1339"/>
      <c r="J73" s="1339"/>
      <c r="K73" s="1339"/>
      <c r="L73" s="1342"/>
      <c r="M73" s="1343"/>
      <c r="N73" s="1339"/>
      <c r="O73" s="1339"/>
      <c r="P73" s="1339"/>
      <c r="Q73" s="1340"/>
      <c r="R73" s="1341"/>
      <c r="S73" s="1339"/>
      <c r="T73" s="1339"/>
      <c r="U73" s="1339"/>
      <c r="V73" s="1339"/>
      <c r="W73" s="1339"/>
      <c r="X73" s="1339"/>
      <c r="Y73" s="1339"/>
      <c r="Z73" s="1339"/>
      <c r="AA73" s="1339"/>
      <c r="AB73" s="1339"/>
      <c r="AC73" s="1339"/>
      <c r="AD73" s="1896"/>
      <c r="AE73" s="615"/>
      <c r="AF73" s="615"/>
      <c r="AG73" s="615"/>
      <c r="AH73" s="615"/>
      <c r="AI73" s="615"/>
      <c r="AJ73" s="615"/>
      <c r="AK73" s="615"/>
      <c r="AL73" s="615"/>
      <c r="AM73" s="615"/>
      <c r="AN73" s="615"/>
      <c r="AO73" s="615"/>
      <c r="AP73" s="615"/>
      <c r="AQ73" s="615"/>
      <c r="AR73" s="615"/>
      <c r="AS73" s="615"/>
      <c r="AT73" s="615"/>
      <c r="AU73" s="615"/>
      <c r="AV73" s="615"/>
      <c r="AW73" s="615"/>
      <c r="AX73" s="615"/>
      <c r="AY73" s="615"/>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1846"/>
      <c r="CF73" s="1846"/>
      <c r="CG73" s="1846"/>
      <c r="CH73" s="1846"/>
      <c r="CI73" s="1846"/>
      <c r="CJ73" s="1846"/>
      <c r="CK73" s="1846"/>
      <c r="CL73" s="1846"/>
      <c r="CM73" s="1846"/>
      <c r="CN73" s="1846"/>
      <c r="CO73" s="1846"/>
      <c r="CP73" s="1846"/>
      <c r="CQ73" s="1846"/>
      <c r="CR73" s="1846"/>
      <c r="CS73" s="1846"/>
      <c r="CT73" s="1846"/>
      <c r="CU73" s="1846"/>
      <c r="CV73" s="1846"/>
      <c r="CW73" s="1846"/>
      <c r="CX73" s="1846"/>
      <c r="CY73" s="1846"/>
      <c r="CZ73" s="1846"/>
    </row>
    <row r="74" s="424" customFormat="true" ht="15" customHeight="true" x14ac:dyDescent="0.2">
      <c r="A74" s="1266"/>
      <c r="B74" s="1463"/>
      <c r="C74" s="1338"/>
      <c r="D74" s="1339"/>
      <c r="E74" s="1339"/>
      <c r="F74" s="1339"/>
      <c r="G74" s="1340"/>
      <c r="H74" s="1341"/>
      <c r="I74" s="1339"/>
      <c r="J74" s="1339"/>
      <c r="K74" s="1339"/>
      <c r="L74" s="1342"/>
      <c r="M74" s="1343"/>
      <c r="N74" s="1339"/>
      <c r="O74" s="1339"/>
      <c r="P74" s="1339"/>
      <c r="Q74" s="1340"/>
      <c r="R74" s="1341"/>
      <c r="S74" s="1339"/>
      <c r="T74" s="1339"/>
      <c r="U74" s="1339"/>
      <c r="V74" s="1339"/>
      <c r="W74" s="1339"/>
      <c r="X74" s="1339"/>
      <c r="Y74" s="1339"/>
      <c r="Z74" s="1339"/>
      <c r="AA74" s="1339"/>
      <c r="AB74" s="1339"/>
      <c r="AC74" s="1339"/>
      <c r="AD74" s="1896"/>
      <c r="AE74" s="615"/>
      <c r="AF74" s="615"/>
      <c r="AG74" s="615"/>
      <c r="AH74" s="615"/>
      <c r="AI74" s="615"/>
      <c r="AJ74" s="615"/>
      <c r="AK74" s="615"/>
      <c r="AL74" s="615"/>
      <c r="AM74" s="615"/>
      <c r="AN74" s="615"/>
      <c r="AO74" s="615"/>
      <c r="AP74" s="615"/>
      <c r="AQ74" s="615"/>
      <c r="AR74" s="615"/>
      <c r="AS74" s="615"/>
      <c r="AT74" s="615"/>
      <c r="AU74" s="615"/>
      <c r="AV74" s="615"/>
      <c r="AW74" s="615"/>
      <c r="AX74" s="615"/>
      <c r="AY74" s="615"/>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1846"/>
      <c r="CF74" s="1846"/>
      <c r="CG74" s="1846"/>
      <c r="CH74" s="1846"/>
      <c r="CI74" s="1846"/>
      <c r="CJ74" s="1846"/>
      <c r="CK74" s="1846"/>
      <c r="CL74" s="1846"/>
      <c r="CM74" s="1846"/>
      <c r="CN74" s="1846"/>
      <c r="CO74" s="1846"/>
      <c r="CP74" s="1846"/>
      <c r="CQ74" s="1846"/>
      <c r="CR74" s="1846"/>
      <c r="CS74" s="1846"/>
      <c r="CT74" s="1846"/>
      <c r="CU74" s="1846"/>
      <c r="CV74" s="1846"/>
      <c r="CW74" s="1846"/>
      <c r="CX74" s="1846"/>
      <c r="CY74" s="1846"/>
      <c r="CZ74" s="1846"/>
    </row>
    <row r="75" s="424" customFormat="true" ht="15" customHeight="true" x14ac:dyDescent="0.2">
      <c r="A75" s="1266"/>
      <c r="B75" s="1463"/>
      <c r="C75" s="1338"/>
      <c r="D75" s="1339"/>
      <c r="E75" s="1339"/>
      <c r="F75" s="1339"/>
      <c r="G75" s="1340"/>
      <c r="H75" s="1341"/>
      <c r="I75" s="1339"/>
      <c r="J75" s="1339"/>
      <c r="K75" s="1339"/>
      <c r="L75" s="1342"/>
      <c r="M75" s="1343"/>
      <c r="N75" s="1339"/>
      <c r="O75" s="1339"/>
      <c r="P75" s="1339"/>
      <c r="Q75" s="1340"/>
      <c r="R75" s="1341"/>
      <c r="S75" s="1339"/>
      <c r="T75" s="1339"/>
      <c r="U75" s="1339"/>
      <c r="V75" s="1339"/>
      <c r="W75" s="1339"/>
      <c r="X75" s="1339"/>
      <c r="Y75" s="1339"/>
      <c r="Z75" s="1339"/>
      <c r="AA75" s="1339"/>
      <c r="AB75" s="1339"/>
      <c r="AC75" s="1339"/>
      <c r="AD75" s="1896"/>
      <c r="AE75" s="615"/>
      <c r="AF75" s="615"/>
      <c r="AG75" s="615"/>
      <c r="AH75" s="615"/>
      <c r="AI75" s="615"/>
      <c r="AJ75" s="615"/>
      <c r="AK75" s="615"/>
      <c r="AL75" s="615"/>
      <c r="AM75" s="615"/>
      <c r="AN75" s="615"/>
      <c r="AO75" s="615"/>
      <c r="AP75" s="615"/>
      <c r="AQ75" s="615"/>
      <c r="AR75" s="615"/>
      <c r="AS75" s="615"/>
      <c r="AT75" s="615"/>
      <c r="AU75" s="615"/>
      <c r="AV75" s="615"/>
      <c r="AW75" s="615"/>
      <c r="AX75" s="615"/>
      <c r="AY75" s="615"/>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1846"/>
      <c r="CF75" s="1846"/>
      <c r="CG75" s="1846"/>
      <c r="CH75" s="1846"/>
      <c r="CI75" s="1846"/>
      <c r="CJ75" s="1846"/>
      <c r="CK75" s="1846"/>
      <c r="CL75" s="1846"/>
      <c r="CM75" s="1846"/>
      <c r="CN75" s="1846"/>
      <c r="CO75" s="1846"/>
      <c r="CP75" s="1846"/>
      <c r="CQ75" s="1846"/>
      <c r="CR75" s="1846"/>
      <c r="CS75" s="1846"/>
      <c r="CT75" s="1846"/>
      <c r="CU75" s="1846"/>
      <c r="CV75" s="1846"/>
      <c r="CW75" s="1846"/>
      <c r="CX75" s="1846"/>
      <c r="CY75" s="1846"/>
      <c r="CZ75" s="1846"/>
    </row>
    <row r="76" s="424" customFormat="true" ht="15" customHeight="true" x14ac:dyDescent="0.2">
      <c r="A76" s="1266"/>
      <c r="B76" s="1463"/>
      <c r="C76" s="1338"/>
      <c r="D76" s="1339"/>
      <c r="E76" s="1339"/>
      <c r="F76" s="1339"/>
      <c r="G76" s="1340"/>
      <c r="H76" s="1341"/>
      <c r="I76" s="1339"/>
      <c r="J76" s="1339"/>
      <c r="K76" s="1339"/>
      <c r="L76" s="1342"/>
      <c r="M76" s="1343"/>
      <c r="N76" s="1339"/>
      <c r="O76" s="1339"/>
      <c r="P76" s="1339"/>
      <c r="Q76" s="1340"/>
      <c r="R76" s="1341"/>
      <c r="S76" s="1339"/>
      <c r="T76" s="1339"/>
      <c r="U76" s="1339"/>
      <c r="V76" s="1339"/>
      <c r="W76" s="1339"/>
      <c r="X76" s="1339"/>
      <c r="Y76" s="1339"/>
      <c r="Z76" s="1339"/>
      <c r="AA76" s="1339"/>
      <c r="AB76" s="1339"/>
      <c r="AC76" s="1339"/>
      <c r="AD76" s="1896"/>
      <c r="AE76" s="615"/>
      <c r="AF76" s="615"/>
      <c r="AG76" s="615"/>
      <c r="AH76" s="615"/>
      <c r="AI76" s="615"/>
      <c r="AJ76" s="615"/>
      <c r="AK76" s="615"/>
      <c r="AL76" s="615"/>
      <c r="AM76" s="615"/>
      <c r="AN76" s="615"/>
      <c r="AO76" s="615"/>
      <c r="AP76" s="615"/>
      <c r="AQ76" s="615"/>
      <c r="AR76" s="615"/>
      <c r="AS76" s="615"/>
      <c r="AT76" s="615"/>
      <c r="AU76" s="615"/>
      <c r="AV76" s="615"/>
      <c r="AW76" s="615"/>
      <c r="AX76" s="615"/>
      <c r="AY76" s="615"/>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1846"/>
      <c r="CF76" s="1846"/>
      <c r="CG76" s="1846"/>
      <c r="CH76" s="1846"/>
      <c r="CI76" s="1846"/>
      <c r="CJ76" s="1846"/>
      <c r="CK76" s="1846"/>
      <c r="CL76" s="1846"/>
      <c r="CM76" s="1846"/>
      <c r="CN76" s="1846"/>
      <c r="CO76" s="1846"/>
      <c r="CP76" s="1846"/>
      <c r="CQ76" s="1846"/>
      <c r="CR76" s="1846"/>
      <c r="CS76" s="1846"/>
      <c r="CT76" s="1846"/>
      <c r="CU76" s="1846"/>
      <c r="CV76" s="1846"/>
      <c r="CW76" s="1846"/>
      <c r="CX76" s="1846"/>
      <c r="CY76" s="1846"/>
      <c r="CZ76" s="1846"/>
    </row>
    <row r="77" s="424" customFormat="true" ht="15" customHeight="true" x14ac:dyDescent="0.2">
      <c r="A77" s="1266"/>
      <c r="B77" s="1463"/>
      <c r="C77" s="1338"/>
      <c r="D77" s="1339"/>
      <c r="E77" s="1339"/>
      <c r="F77" s="1339"/>
      <c r="G77" s="1340"/>
      <c r="H77" s="1341"/>
      <c r="I77" s="1339"/>
      <c r="J77" s="1339"/>
      <c r="K77" s="1339"/>
      <c r="L77" s="1342"/>
      <c r="M77" s="1343"/>
      <c r="N77" s="1339"/>
      <c r="O77" s="1339"/>
      <c r="P77" s="1339"/>
      <c r="Q77" s="1340"/>
      <c r="R77" s="1341"/>
      <c r="S77" s="1339"/>
      <c r="T77" s="1339"/>
      <c r="U77" s="1339"/>
      <c r="V77" s="1339"/>
      <c r="W77" s="1339"/>
      <c r="X77" s="1339"/>
      <c r="Y77" s="1339"/>
      <c r="Z77" s="1339"/>
      <c r="AA77" s="1339"/>
      <c r="AB77" s="1339"/>
      <c r="AC77" s="1339"/>
      <c r="AD77" s="1896"/>
      <c r="AE77" s="615"/>
      <c r="AF77" s="615"/>
      <c r="AG77" s="615"/>
      <c r="AH77" s="615"/>
      <c r="AI77" s="615"/>
      <c r="AJ77" s="615"/>
      <c r="AK77" s="615"/>
      <c r="AL77" s="615"/>
      <c r="AM77" s="615"/>
      <c r="AN77" s="615"/>
      <c r="AO77" s="615"/>
      <c r="AP77" s="615"/>
      <c r="AQ77" s="615"/>
      <c r="AR77" s="615"/>
      <c r="AS77" s="615"/>
      <c r="AT77" s="615"/>
      <c r="AU77" s="615"/>
      <c r="AV77" s="615"/>
      <c r="AW77" s="615"/>
      <c r="AX77" s="615"/>
      <c r="AY77" s="615"/>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1846"/>
      <c r="CF77" s="1846"/>
      <c r="CG77" s="1846"/>
      <c r="CH77" s="1846"/>
      <c r="CI77" s="1846"/>
      <c r="CJ77" s="1846"/>
      <c r="CK77" s="1846"/>
      <c r="CL77" s="1846"/>
      <c r="CM77" s="1846"/>
      <c r="CN77" s="1846"/>
      <c r="CO77" s="1846"/>
      <c r="CP77" s="1846"/>
      <c r="CQ77" s="1846"/>
      <c r="CR77" s="1846"/>
      <c r="CS77" s="1846"/>
      <c r="CT77" s="1846"/>
      <c r="CU77" s="1846"/>
      <c r="CV77" s="1846"/>
      <c r="CW77" s="1846"/>
      <c r="CX77" s="1846"/>
      <c r="CY77" s="1846"/>
      <c r="CZ77" s="1846"/>
    </row>
    <row r="78" s="424" customFormat="true" ht="15" customHeight="true" x14ac:dyDescent="0.2">
      <c r="A78" s="1266"/>
      <c r="B78" s="1463"/>
      <c r="C78" s="1338"/>
      <c r="D78" s="1339"/>
      <c r="E78" s="1339"/>
      <c r="F78" s="1339"/>
      <c r="G78" s="1340"/>
      <c r="H78" s="1341"/>
      <c r="I78" s="1339"/>
      <c r="J78" s="1339"/>
      <c r="K78" s="1339"/>
      <c r="L78" s="1342"/>
      <c r="M78" s="1343"/>
      <c r="N78" s="1339"/>
      <c r="O78" s="1339"/>
      <c r="P78" s="1339"/>
      <c r="Q78" s="1340"/>
      <c r="R78" s="1341"/>
      <c r="S78" s="1339"/>
      <c r="T78" s="1339"/>
      <c r="U78" s="1339"/>
      <c r="V78" s="1339"/>
      <c r="W78" s="1339"/>
      <c r="X78" s="1339"/>
      <c r="Y78" s="1339"/>
      <c r="Z78" s="1339"/>
      <c r="AA78" s="1339"/>
      <c r="AB78" s="1339"/>
      <c r="AC78" s="1339"/>
      <c r="AD78" s="1896"/>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1846"/>
      <c r="CF78" s="1846"/>
      <c r="CG78" s="1846"/>
      <c r="CH78" s="1846"/>
      <c r="CI78" s="1846"/>
      <c r="CJ78" s="1846"/>
      <c r="CK78" s="1846"/>
      <c r="CL78" s="1846"/>
      <c r="CM78" s="1846"/>
      <c r="CN78" s="1846"/>
      <c r="CO78" s="1846"/>
      <c r="CP78" s="1846"/>
      <c r="CQ78" s="1846"/>
      <c r="CR78" s="1846"/>
      <c r="CS78" s="1846"/>
      <c r="CT78" s="1846"/>
      <c r="CU78" s="1846"/>
      <c r="CV78" s="1846"/>
      <c r="CW78" s="1846"/>
      <c r="CX78" s="1846"/>
      <c r="CY78" s="1846"/>
      <c r="CZ78" s="1846"/>
    </row>
    <row r="79" s="424" customFormat="true" ht="15" customHeight="true" x14ac:dyDescent="0.2">
      <c r="A79" s="1266"/>
      <c r="B79" s="1463"/>
      <c r="C79" s="1338"/>
      <c r="D79" s="1339"/>
      <c r="E79" s="1339"/>
      <c r="F79" s="1339"/>
      <c r="G79" s="1340"/>
      <c r="H79" s="1341"/>
      <c r="I79" s="1339"/>
      <c r="J79" s="1339"/>
      <c r="K79" s="1339"/>
      <c r="L79" s="1342"/>
      <c r="M79" s="1343"/>
      <c r="N79" s="1339"/>
      <c r="O79" s="1339"/>
      <c r="P79" s="1339"/>
      <c r="Q79" s="1340"/>
      <c r="R79" s="1341"/>
      <c r="S79" s="1339"/>
      <c r="T79" s="1339"/>
      <c r="U79" s="1339"/>
      <c r="V79" s="1339"/>
      <c r="W79" s="1339"/>
      <c r="X79" s="1339"/>
      <c r="Y79" s="1339"/>
      <c r="Z79" s="1339"/>
      <c r="AA79" s="1339"/>
      <c r="AB79" s="1339"/>
      <c r="AC79" s="1339"/>
      <c r="AD79" s="1896"/>
      <c r="AE79" s="615"/>
      <c r="AF79" s="615"/>
      <c r="AG79" s="615"/>
      <c r="AH79" s="615"/>
      <c r="AI79" s="615"/>
      <c r="AJ79" s="615"/>
      <c r="AK79" s="615"/>
      <c r="AL79" s="615"/>
      <c r="AM79" s="615"/>
      <c r="AN79" s="615"/>
      <c r="AO79" s="615"/>
      <c r="AP79" s="615"/>
      <c r="AQ79" s="615"/>
      <c r="AR79" s="615"/>
      <c r="AS79" s="615"/>
      <c r="AT79" s="615"/>
      <c r="AU79" s="615"/>
      <c r="AV79" s="615"/>
      <c r="AW79" s="615"/>
      <c r="AX79" s="615"/>
      <c r="AY79" s="615"/>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1846"/>
      <c r="CF79" s="1846"/>
      <c r="CG79" s="1846"/>
      <c r="CH79" s="1846"/>
      <c r="CI79" s="1846"/>
      <c r="CJ79" s="1846"/>
      <c r="CK79" s="1846"/>
      <c r="CL79" s="1846"/>
      <c r="CM79" s="1846"/>
      <c r="CN79" s="1846"/>
      <c r="CO79" s="1846"/>
      <c r="CP79" s="1846"/>
      <c r="CQ79" s="1846"/>
      <c r="CR79" s="1846"/>
      <c r="CS79" s="1846"/>
      <c r="CT79" s="1846"/>
      <c r="CU79" s="1846"/>
      <c r="CV79" s="1846"/>
      <c r="CW79" s="1846"/>
      <c r="CX79" s="1846"/>
      <c r="CY79" s="1846"/>
      <c r="CZ79" s="1846"/>
    </row>
    <row r="80" s="424" customFormat="true" ht="15" customHeight="true" x14ac:dyDescent="0.2">
      <c r="A80" s="1266"/>
      <c r="B80" s="1463"/>
      <c r="C80" s="1338"/>
      <c r="D80" s="1339"/>
      <c r="E80" s="1339"/>
      <c r="F80" s="1339"/>
      <c r="G80" s="1340"/>
      <c r="H80" s="1341"/>
      <c r="I80" s="1339"/>
      <c r="J80" s="1339"/>
      <c r="K80" s="1339"/>
      <c r="L80" s="1342"/>
      <c r="M80" s="1343"/>
      <c r="N80" s="1339"/>
      <c r="O80" s="1339"/>
      <c r="P80" s="1339"/>
      <c r="Q80" s="1340"/>
      <c r="R80" s="1341"/>
      <c r="S80" s="1339"/>
      <c r="T80" s="1339"/>
      <c r="U80" s="1339"/>
      <c r="V80" s="1339"/>
      <c r="W80" s="1339"/>
      <c r="X80" s="1339"/>
      <c r="Y80" s="1339"/>
      <c r="Z80" s="1339"/>
      <c r="AA80" s="1339"/>
      <c r="AB80" s="1339"/>
      <c r="AC80" s="1339"/>
      <c r="AD80" s="1896"/>
      <c r="AE80" s="615"/>
      <c r="AF80" s="615"/>
      <c r="AG80" s="615"/>
      <c r="AH80" s="615"/>
      <c r="AI80" s="615"/>
      <c r="AJ80" s="615"/>
      <c r="AK80" s="615"/>
      <c r="AL80" s="615"/>
      <c r="AM80" s="615"/>
      <c r="AN80" s="615"/>
      <c r="AO80" s="615"/>
      <c r="AP80" s="615"/>
      <c r="AQ80" s="615"/>
      <c r="AR80" s="615"/>
      <c r="AS80" s="615"/>
      <c r="AT80" s="615"/>
      <c r="AU80" s="615"/>
      <c r="AV80" s="615"/>
      <c r="AW80" s="615"/>
      <c r="AX80" s="615"/>
      <c r="AY80" s="615"/>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1846"/>
      <c r="CF80" s="1846"/>
      <c r="CG80" s="1846"/>
      <c r="CH80" s="1846"/>
      <c r="CI80" s="1846"/>
      <c r="CJ80" s="1846"/>
      <c r="CK80" s="1846"/>
      <c r="CL80" s="1846"/>
      <c r="CM80" s="1846"/>
      <c r="CN80" s="1846"/>
      <c r="CO80" s="1846"/>
      <c r="CP80" s="1846"/>
      <c r="CQ80" s="1846"/>
      <c r="CR80" s="1846"/>
      <c r="CS80" s="1846"/>
      <c r="CT80" s="1846"/>
      <c r="CU80" s="1846"/>
      <c r="CV80" s="1846"/>
      <c r="CW80" s="1846"/>
      <c r="CX80" s="1846"/>
      <c r="CY80" s="1846"/>
      <c r="CZ80" s="1846"/>
    </row>
    <row r="81" s="424" customFormat="true" ht="15" customHeight="true" x14ac:dyDescent="0.2">
      <c r="A81" s="1266"/>
      <c r="B81" s="1463"/>
      <c r="C81" s="1338"/>
      <c r="D81" s="1339"/>
      <c r="E81" s="1339"/>
      <c r="F81" s="1339"/>
      <c r="G81" s="1340"/>
      <c r="H81" s="1341"/>
      <c r="I81" s="1339"/>
      <c r="J81" s="1339"/>
      <c r="K81" s="1339"/>
      <c r="L81" s="1342"/>
      <c r="M81" s="1343"/>
      <c r="N81" s="1339"/>
      <c r="O81" s="1339"/>
      <c r="P81" s="1339"/>
      <c r="Q81" s="1340"/>
      <c r="R81" s="1341"/>
      <c r="S81" s="1339"/>
      <c r="T81" s="1339"/>
      <c r="U81" s="1339"/>
      <c r="V81" s="1339"/>
      <c r="W81" s="1339"/>
      <c r="X81" s="1339"/>
      <c r="Y81" s="1339"/>
      <c r="Z81" s="1339"/>
      <c r="AA81" s="1339"/>
      <c r="AB81" s="1339"/>
      <c r="AC81" s="1339"/>
      <c r="AD81" s="1896"/>
      <c r="AE81" s="615"/>
      <c r="AF81" s="615"/>
      <c r="AG81" s="615"/>
      <c r="AH81" s="615"/>
      <c r="AI81" s="615"/>
      <c r="AJ81" s="615"/>
      <c r="AK81" s="615"/>
      <c r="AL81" s="615"/>
      <c r="AM81" s="615"/>
      <c r="AN81" s="615"/>
      <c r="AO81" s="615"/>
      <c r="AP81" s="615"/>
      <c r="AQ81" s="615"/>
      <c r="AR81" s="615"/>
      <c r="AS81" s="615"/>
      <c r="AT81" s="615"/>
      <c r="AU81" s="615"/>
      <c r="AV81" s="615"/>
      <c r="AW81" s="615"/>
      <c r="AX81" s="615"/>
      <c r="AY81" s="615"/>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1846"/>
      <c r="CF81" s="1846"/>
      <c r="CG81" s="1846"/>
      <c r="CH81" s="1846"/>
      <c r="CI81" s="1846"/>
      <c r="CJ81" s="1846"/>
      <c r="CK81" s="1846"/>
      <c r="CL81" s="1846"/>
      <c r="CM81" s="1846"/>
      <c r="CN81" s="1846"/>
      <c r="CO81" s="1846"/>
      <c r="CP81" s="1846"/>
      <c r="CQ81" s="1846"/>
      <c r="CR81" s="1846"/>
      <c r="CS81" s="1846"/>
      <c r="CT81" s="1846"/>
      <c r="CU81" s="1846"/>
      <c r="CV81" s="1846"/>
      <c r="CW81" s="1846"/>
      <c r="CX81" s="1846"/>
      <c r="CY81" s="1846"/>
      <c r="CZ81" s="1846"/>
    </row>
    <row r="82" s="424" customFormat="true" ht="15" customHeight="true" x14ac:dyDescent="0.2">
      <c r="A82" s="1266"/>
      <c r="B82" s="1463"/>
      <c r="C82" s="1338"/>
      <c r="D82" s="1339"/>
      <c r="E82" s="1339"/>
      <c r="F82" s="1339"/>
      <c r="G82" s="1340"/>
      <c r="H82" s="1341"/>
      <c r="I82" s="1339"/>
      <c r="J82" s="1339"/>
      <c r="K82" s="1339"/>
      <c r="L82" s="1342"/>
      <c r="M82" s="1343"/>
      <c r="N82" s="1339"/>
      <c r="O82" s="1339"/>
      <c r="P82" s="1339"/>
      <c r="Q82" s="1340"/>
      <c r="R82" s="1341"/>
      <c r="S82" s="1339"/>
      <c r="T82" s="1339"/>
      <c r="U82" s="1339"/>
      <c r="V82" s="1339"/>
      <c r="W82" s="1339"/>
      <c r="X82" s="1339"/>
      <c r="Y82" s="1339"/>
      <c r="Z82" s="1339"/>
      <c r="AA82" s="1339"/>
      <c r="AB82" s="1339"/>
      <c r="AC82" s="1339"/>
      <c r="AD82" s="1896"/>
      <c r="AE82" s="615"/>
      <c r="AF82" s="615"/>
      <c r="AG82" s="615"/>
      <c r="AH82" s="615"/>
      <c r="AI82" s="615"/>
      <c r="AJ82" s="615"/>
      <c r="AK82" s="615"/>
      <c r="AL82" s="615"/>
      <c r="AM82" s="615"/>
      <c r="AN82" s="615"/>
      <c r="AO82" s="615"/>
      <c r="AP82" s="615"/>
      <c r="AQ82" s="615"/>
      <c r="AR82" s="615"/>
      <c r="AS82" s="615"/>
      <c r="AT82" s="615"/>
      <c r="AU82" s="615"/>
      <c r="AV82" s="615"/>
      <c r="AW82" s="615"/>
      <c r="AX82" s="615"/>
      <c r="AY82" s="615"/>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1846"/>
      <c r="CF82" s="1846"/>
      <c r="CG82" s="1846"/>
      <c r="CH82" s="1846"/>
      <c r="CI82" s="1846"/>
      <c r="CJ82" s="1846"/>
      <c r="CK82" s="1846"/>
      <c r="CL82" s="1846"/>
      <c r="CM82" s="1846"/>
      <c r="CN82" s="1846"/>
      <c r="CO82" s="1846"/>
      <c r="CP82" s="1846"/>
      <c r="CQ82" s="1846"/>
      <c r="CR82" s="1846"/>
      <c r="CS82" s="1846"/>
      <c r="CT82" s="1846"/>
      <c r="CU82" s="1846"/>
      <c r="CV82" s="1846"/>
      <c r="CW82" s="1846"/>
      <c r="CX82" s="1846"/>
      <c r="CY82" s="1846"/>
      <c r="CZ82" s="1846"/>
    </row>
    <row r="83" s="424" customFormat="true" ht="15" customHeight="true" x14ac:dyDescent="0.2">
      <c r="A83" s="1266"/>
      <c r="B83" s="1463"/>
      <c r="C83" s="1338"/>
      <c r="D83" s="1339"/>
      <c r="E83" s="1339"/>
      <c r="F83" s="1339"/>
      <c r="G83" s="1340"/>
      <c r="H83" s="1341"/>
      <c r="I83" s="1339"/>
      <c r="J83" s="1339"/>
      <c r="K83" s="1339"/>
      <c r="L83" s="1342"/>
      <c r="M83" s="1343"/>
      <c r="N83" s="1339"/>
      <c r="O83" s="1339"/>
      <c r="P83" s="1339"/>
      <c r="Q83" s="1340"/>
      <c r="R83" s="1341"/>
      <c r="S83" s="1339"/>
      <c r="T83" s="1339"/>
      <c r="U83" s="1339"/>
      <c r="V83" s="1339"/>
      <c r="W83" s="1339"/>
      <c r="X83" s="1339"/>
      <c r="Y83" s="1339"/>
      <c r="Z83" s="1339"/>
      <c r="AA83" s="1339"/>
      <c r="AB83" s="1339"/>
      <c r="AC83" s="1339"/>
      <c r="AD83" s="1896"/>
      <c r="AE83" s="615"/>
      <c r="AF83" s="615"/>
      <c r="AG83" s="615"/>
      <c r="AH83" s="615"/>
      <c r="AI83" s="615"/>
      <c r="AJ83" s="615"/>
      <c r="AK83" s="615"/>
      <c r="AL83" s="615"/>
      <c r="AM83" s="615"/>
      <c r="AN83" s="615"/>
      <c r="AO83" s="615"/>
      <c r="AP83" s="615"/>
      <c r="AQ83" s="615"/>
      <c r="AR83" s="615"/>
      <c r="AS83" s="615"/>
      <c r="AT83" s="615"/>
      <c r="AU83" s="615"/>
      <c r="AV83" s="615"/>
      <c r="AW83" s="615"/>
      <c r="AX83" s="615"/>
      <c r="AY83" s="615"/>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1846"/>
      <c r="CF83" s="1846"/>
      <c r="CG83" s="1846"/>
      <c r="CH83" s="1846"/>
      <c r="CI83" s="1846"/>
      <c r="CJ83" s="1846"/>
      <c r="CK83" s="1846"/>
      <c r="CL83" s="1846"/>
      <c r="CM83" s="1846"/>
      <c r="CN83" s="1846"/>
      <c r="CO83" s="1846"/>
      <c r="CP83" s="1846"/>
      <c r="CQ83" s="1846"/>
      <c r="CR83" s="1846"/>
      <c r="CS83" s="1846"/>
      <c r="CT83" s="1846"/>
      <c r="CU83" s="1846"/>
      <c r="CV83" s="1846"/>
      <c r="CW83" s="1846"/>
      <c r="CX83" s="1846"/>
      <c r="CY83" s="1846"/>
      <c r="CZ83" s="1846"/>
    </row>
    <row r="84" s="424" customFormat="true" ht="15" customHeight="true" x14ac:dyDescent="0.2">
      <c r="A84" s="1266"/>
      <c r="B84" s="1463"/>
      <c r="C84" s="1338"/>
      <c r="D84" s="1339"/>
      <c r="E84" s="1339"/>
      <c r="F84" s="1339"/>
      <c r="G84" s="1340"/>
      <c r="H84" s="1341"/>
      <c r="I84" s="1339"/>
      <c r="J84" s="1339"/>
      <c r="K84" s="1339"/>
      <c r="L84" s="1342"/>
      <c r="M84" s="1343"/>
      <c r="N84" s="1339"/>
      <c r="O84" s="1339"/>
      <c r="P84" s="1339"/>
      <c r="Q84" s="1340"/>
      <c r="R84" s="1341"/>
      <c r="S84" s="1339"/>
      <c r="T84" s="1339"/>
      <c r="U84" s="1339"/>
      <c r="V84" s="1339"/>
      <c r="W84" s="1339"/>
      <c r="X84" s="1339"/>
      <c r="Y84" s="1339"/>
      <c r="Z84" s="1339"/>
      <c r="AA84" s="1339"/>
      <c r="AB84" s="1339"/>
      <c r="AC84" s="1339"/>
      <c r="AD84" s="1896"/>
      <c r="AE84" s="615"/>
      <c r="AF84" s="615"/>
      <c r="AG84" s="615"/>
      <c r="AH84" s="615"/>
      <c r="AI84" s="615"/>
      <c r="AJ84" s="615"/>
      <c r="AK84" s="615"/>
      <c r="AL84" s="615"/>
      <c r="AM84" s="615"/>
      <c r="AN84" s="615"/>
      <c r="AO84" s="615"/>
      <c r="AP84" s="615"/>
      <c r="AQ84" s="615"/>
      <c r="AR84" s="615"/>
      <c r="AS84" s="615"/>
      <c r="AT84" s="615"/>
      <c r="AU84" s="615"/>
      <c r="AV84" s="615"/>
      <c r="AW84" s="615"/>
      <c r="AX84" s="615"/>
      <c r="AY84" s="615"/>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1846"/>
      <c r="CF84" s="1846"/>
      <c r="CG84" s="1846"/>
      <c r="CH84" s="1846"/>
      <c r="CI84" s="1846"/>
      <c r="CJ84" s="1846"/>
      <c r="CK84" s="1846"/>
      <c r="CL84" s="1846"/>
      <c r="CM84" s="1846"/>
      <c r="CN84" s="1846"/>
      <c r="CO84" s="1846"/>
      <c r="CP84" s="1846"/>
      <c r="CQ84" s="1846"/>
      <c r="CR84" s="1846"/>
      <c r="CS84" s="1846"/>
      <c r="CT84" s="1846"/>
      <c r="CU84" s="1846"/>
      <c r="CV84" s="1846"/>
      <c r="CW84" s="1846"/>
      <c r="CX84" s="1846"/>
      <c r="CY84" s="1846"/>
      <c r="CZ84" s="1846"/>
    </row>
    <row r="85" s="424" customFormat="true" ht="15" customHeight="true" x14ac:dyDescent="0.2">
      <c r="A85" s="1267"/>
      <c r="B85" s="1464"/>
      <c r="C85" s="1344"/>
      <c r="D85" s="1345"/>
      <c r="E85" s="1345"/>
      <c r="F85" s="1345"/>
      <c r="G85" s="1346"/>
      <c r="H85" s="1347"/>
      <c r="I85" s="1345"/>
      <c r="J85" s="1345"/>
      <c r="K85" s="1345"/>
      <c r="L85" s="1348"/>
      <c r="M85" s="1349"/>
      <c r="N85" s="1345"/>
      <c r="O85" s="1345"/>
      <c r="P85" s="1345"/>
      <c r="Q85" s="1346"/>
      <c r="R85" s="1347"/>
      <c r="S85" s="1345"/>
      <c r="T85" s="1345"/>
      <c r="U85" s="1345"/>
      <c r="V85" s="1345"/>
      <c r="W85" s="1345"/>
      <c r="X85" s="1345"/>
      <c r="Y85" s="1345"/>
      <c r="Z85" s="1345"/>
      <c r="AA85" s="1345"/>
      <c r="AB85" s="1345"/>
      <c r="AC85" s="1345"/>
      <c r="AD85" s="1897"/>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1846"/>
      <c r="CF85" s="1846"/>
      <c r="CG85" s="1846"/>
      <c r="CH85" s="1846"/>
      <c r="CI85" s="1846"/>
      <c r="CJ85" s="1846"/>
      <c r="CK85" s="1846"/>
      <c r="CL85" s="1846"/>
      <c r="CM85" s="1846"/>
      <c r="CN85" s="1846"/>
      <c r="CO85" s="1846"/>
      <c r="CP85" s="1846"/>
      <c r="CQ85" s="1846"/>
      <c r="CR85" s="1846"/>
      <c r="CS85" s="1846"/>
      <c r="CT85" s="1846"/>
      <c r="CU85" s="1846"/>
      <c r="CV85" s="1846"/>
      <c r="CW85" s="1846"/>
      <c r="CX85" s="1846"/>
      <c r="CY85" s="1846"/>
      <c r="CZ85" s="1846"/>
    </row>
    <row r="86" s="424" customFormat="true" ht="15" customHeight="true" x14ac:dyDescent="0.2">
      <c r="A86" s="778"/>
      <c r="B86" s="796"/>
      <c r="C86" s="872"/>
      <c r="D86" s="873"/>
      <c r="E86" s="873"/>
      <c r="F86" s="873"/>
      <c r="G86" s="874"/>
      <c r="H86" s="875"/>
      <c r="I86" s="873"/>
      <c r="J86" s="873"/>
      <c r="K86" s="873"/>
      <c r="L86" s="876"/>
      <c r="M86" s="877"/>
      <c r="N86" s="873"/>
      <c r="O86" s="873"/>
      <c r="P86" s="873"/>
      <c r="Q86" s="874"/>
      <c r="R86" s="875"/>
      <c r="S86" s="873"/>
      <c r="T86" s="873"/>
      <c r="U86" s="873"/>
      <c r="V86" s="873"/>
      <c r="W86" s="873"/>
      <c r="X86" s="873"/>
      <c r="Y86" s="873"/>
      <c r="Z86" s="873"/>
      <c r="AA86" s="873"/>
      <c r="AB86" s="878"/>
      <c r="AC86" s="879"/>
      <c r="AD86" s="890"/>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1846"/>
      <c r="CF86" s="1846"/>
      <c r="CG86" s="1846"/>
      <c r="CH86" s="1846"/>
      <c r="CI86" s="1846"/>
      <c r="CJ86" s="1846"/>
      <c r="CK86" s="1846"/>
      <c r="CL86" s="1846"/>
      <c r="CM86" s="1846"/>
      <c r="CN86" s="1846"/>
      <c r="CO86" s="1846"/>
      <c r="CP86" s="1846"/>
      <c r="CQ86" s="1846"/>
      <c r="CR86" s="1846"/>
      <c r="CS86" s="1846"/>
      <c r="CT86" s="1846"/>
      <c r="CU86" s="1846"/>
      <c r="CV86" s="1846"/>
      <c r="CW86" s="1846"/>
      <c r="CX86" s="1846"/>
      <c r="CY86" s="1846"/>
      <c r="CZ86" s="1846"/>
    </row>
    <row r="87" s="424" customFormat="true" ht="15" customHeight="true" x14ac:dyDescent="0.2">
      <c r="A87" s="778"/>
      <c r="B87" s="796"/>
      <c r="C87" s="872"/>
      <c r="D87" s="873"/>
      <c r="E87" s="873"/>
      <c r="F87" s="873"/>
      <c r="G87" s="874"/>
      <c r="H87" s="875"/>
      <c r="I87" s="873"/>
      <c r="J87" s="873"/>
      <c r="K87" s="873"/>
      <c r="L87" s="876"/>
      <c r="M87" s="877"/>
      <c r="N87" s="873"/>
      <c r="O87" s="873"/>
      <c r="P87" s="873"/>
      <c r="Q87" s="874"/>
      <c r="R87" s="875"/>
      <c r="S87" s="873"/>
      <c r="T87" s="873"/>
      <c r="U87" s="873"/>
      <c r="V87" s="873"/>
      <c r="W87" s="873"/>
      <c r="X87" s="873"/>
      <c r="Y87" s="873"/>
      <c r="Z87" s="873"/>
      <c r="AA87" s="873"/>
      <c r="AB87" s="878"/>
      <c r="AC87" s="879"/>
      <c r="AD87" s="890"/>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1846"/>
      <c r="CF87" s="1846"/>
      <c r="CG87" s="1846"/>
      <c r="CH87" s="1846"/>
      <c r="CI87" s="1846"/>
      <c r="CJ87" s="1846"/>
      <c r="CK87" s="1846"/>
      <c r="CL87" s="1846"/>
      <c r="CM87" s="1846"/>
      <c r="CN87" s="1846"/>
      <c r="CO87" s="1846"/>
      <c r="CP87" s="1846"/>
      <c r="CQ87" s="1846"/>
      <c r="CR87" s="1846"/>
      <c r="CS87" s="1846"/>
      <c r="CT87" s="1846"/>
      <c r="CU87" s="1846"/>
      <c r="CV87" s="1846"/>
      <c r="CW87" s="1846"/>
      <c r="CX87" s="1846"/>
      <c r="CY87" s="1846"/>
      <c r="CZ87" s="1846"/>
    </row>
    <row r="88" s="424" customFormat="true" ht="15" customHeight="true" x14ac:dyDescent="0.2">
      <c r="A88" s="778"/>
      <c r="B88" s="796"/>
      <c r="C88" s="872"/>
      <c r="D88" s="873"/>
      <c r="E88" s="873"/>
      <c r="F88" s="873"/>
      <c r="G88" s="874"/>
      <c r="H88" s="875"/>
      <c r="I88" s="873"/>
      <c r="J88" s="873"/>
      <c r="K88" s="873"/>
      <c r="L88" s="876"/>
      <c r="M88" s="877"/>
      <c r="N88" s="873"/>
      <c r="O88" s="873"/>
      <c r="P88" s="873"/>
      <c r="Q88" s="874"/>
      <c r="R88" s="875"/>
      <c r="S88" s="873"/>
      <c r="T88" s="873"/>
      <c r="U88" s="873"/>
      <c r="V88" s="873"/>
      <c r="W88" s="873"/>
      <c r="X88" s="873"/>
      <c r="Y88" s="873"/>
      <c r="Z88" s="873"/>
      <c r="AA88" s="873"/>
      <c r="AB88" s="878"/>
      <c r="AC88" s="879"/>
      <c r="AD88" s="890"/>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1846"/>
      <c r="CF88" s="1846"/>
      <c r="CG88" s="1846"/>
      <c r="CH88" s="1846"/>
      <c r="CI88" s="1846"/>
      <c r="CJ88" s="1846"/>
      <c r="CK88" s="1846"/>
      <c r="CL88" s="1846"/>
      <c r="CM88" s="1846"/>
      <c r="CN88" s="1846"/>
      <c r="CO88" s="1846"/>
      <c r="CP88" s="1846"/>
      <c r="CQ88" s="1846"/>
      <c r="CR88" s="1846"/>
      <c r="CS88" s="1846"/>
      <c r="CT88" s="1846"/>
      <c r="CU88" s="1846"/>
      <c r="CV88" s="1846"/>
      <c r="CW88" s="1846"/>
      <c r="CX88" s="1846"/>
      <c r="CY88" s="1846"/>
      <c r="CZ88" s="1846"/>
    </row>
    <row r="89" s="424" customFormat="true" ht="15" customHeight="true" x14ac:dyDescent="0.2">
      <c r="A89" s="778"/>
      <c r="B89" s="796"/>
      <c r="C89" s="872"/>
      <c r="D89" s="873"/>
      <c r="E89" s="873"/>
      <c r="F89" s="873"/>
      <c r="G89" s="874"/>
      <c r="H89" s="875"/>
      <c r="I89" s="873"/>
      <c r="J89" s="873"/>
      <c r="K89" s="873"/>
      <c r="L89" s="876"/>
      <c r="M89" s="877"/>
      <c r="N89" s="873"/>
      <c r="O89" s="873"/>
      <c r="P89" s="873"/>
      <c r="Q89" s="874"/>
      <c r="R89" s="875"/>
      <c r="S89" s="873"/>
      <c r="T89" s="873"/>
      <c r="U89" s="873"/>
      <c r="V89" s="873"/>
      <c r="W89" s="873"/>
      <c r="X89" s="873"/>
      <c r="Y89" s="873"/>
      <c r="Z89" s="873"/>
      <c r="AA89" s="873"/>
      <c r="AB89" s="878"/>
      <c r="AC89" s="879"/>
      <c r="AD89" s="890"/>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1846"/>
      <c r="CF89" s="1846"/>
      <c r="CG89" s="1846"/>
      <c r="CH89" s="1846"/>
      <c r="CI89" s="1846"/>
      <c r="CJ89" s="1846"/>
      <c r="CK89" s="1846"/>
      <c r="CL89" s="1846"/>
      <c r="CM89" s="1846"/>
      <c r="CN89" s="1846"/>
      <c r="CO89" s="1846"/>
      <c r="CP89" s="1846"/>
      <c r="CQ89" s="1846"/>
      <c r="CR89" s="1846"/>
      <c r="CS89" s="1846"/>
      <c r="CT89" s="1846"/>
      <c r="CU89" s="1846"/>
      <c r="CV89" s="1846"/>
      <c r="CW89" s="1846"/>
      <c r="CX89" s="1846"/>
      <c r="CY89" s="1846"/>
      <c r="CZ89" s="1846"/>
    </row>
    <row r="90" s="424" customFormat="true" ht="15" customHeight="true" x14ac:dyDescent="0.2">
      <c r="A90" s="779"/>
      <c r="B90" s="797"/>
      <c r="C90" s="881"/>
      <c r="D90" s="882"/>
      <c r="E90" s="882"/>
      <c r="F90" s="882"/>
      <c r="G90" s="883"/>
      <c r="H90" s="884"/>
      <c r="I90" s="882"/>
      <c r="J90" s="882"/>
      <c r="K90" s="882"/>
      <c r="L90" s="885"/>
      <c r="M90" s="886"/>
      <c r="N90" s="882"/>
      <c r="O90" s="882"/>
      <c r="P90" s="882"/>
      <c r="Q90" s="883"/>
      <c r="R90" s="884"/>
      <c r="S90" s="882"/>
      <c r="T90" s="882"/>
      <c r="U90" s="882"/>
      <c r="V90" s="882"/>
      <c r="W90" s="882"/>
      <c r="X90" s="882"/>
      <c r="Y90" s="882"/>
      <c r="Z90" s="882"/>
      <c r="AA90" s="882"/>
      <c r="AB90" s="887"/>
      <c r="AC90" s="879"/>
      <c r="AD90" s="890"/>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1846"/>
      <c r="CF90" s="1846"/>
      <c r="CG90" s="1846"/>
      <c r="CH90" s="1846"/>
      <c r="CI90" s="1846"/>
      <c r="CJ90" s="1846"/>
      <c r="CK90" s="1846"/>
      <c r="CL90" s="1846"/>
      <c r="CM90" s="1846"/>
      <c r="CN90" s="1846"/>
      <c r="CO90" s="1846"/>
      <c r="CP90" s="1846"/>
      <c r="CQ90" s="1846"/>
      <c r="CR90" s="1846"/>
      <c r="CS90" s="1846"/>
      <c r="CT90" s="1846"/>
      <c r="CU90" s="1846"/>
      <c r="CV90" s="1846"/>
      <c r="CW90" s="1846"/>
      <c r="CX90" s="1846"/>
      <c r="CY90" s="1846"/>
      <c r="CZ90" s="1846"/>
    </row>
    <row r="91" s="424" customFormat="true" ht="15" customHeight="true" x14ac:dyDescent="0.2">
      <c r="A91" s="707"/>
      <c r="B91" s="798"/>
      <c r="C91" s="888"/>
      <c r="D91" s="879"/>
      <c r="E91" s="879"/>
      <c r="F91" s="879"/>
      <c r="G91" s="880"/>
      <c r="H91" s="889"/>
      <c r="I91" s="879"/>
      <c r="J91" s="879"/>
      <c r="K91" s="879"/>
      <c r="L91" s="890"/>
      <c r="M91" s="888"/>
      <c r="N91" s="879"/>
      <c r="O91" s="879"/>
      <c r="P91" s="879"/>
      <c r="Q91" s="880"/>
      <c r="R91" s="889"/>
      <c r="S91" s="879"/>
      <c r="T91" s="879"/>
      <c r="U91" s="879"/>
      <c r="V91" s="879"/>
      <c r="W91" s="879"/>
      <c r="X91" s="879"/>
      <c r="Y91" s="879"/>
      <c r="Z91" s="879"/>
      <c r="AA91" s="879"/>
      <c r="AB91" s="879"/>
      <c r="AC91" s="879"/>
      <c r="AD91" s="890"/>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1846"/>
      <c r="CF91" s="1846"/>
      <c r="CG91" s="1846"/>
      <c r="CH91" s="1846"/>
      <c r="CI91" s="1846"/>
      <c r="CJ91" s="1846"/>
      <c r="CK91" s="1846"/>
      <c r="CL91" s="1846"/>
      <c r="CM91" s="1846"/>
      <c r="CN91" s="1846"/>
      <c r="CO91" s="1846"/>
      <c r="CP91" s="1846"/>
      <c r="CQ91" s="1846"/>
      <c r="CR91" s="1846"/>
      <c r="CS91" s="1846"/>
      <c r="CT91" s="1846"/>
      <c r="CU91" s="1846"/>
      <c r="CV91" s="1846"/>
      <c r="CW91" s="1846"/>
      <c r="CX91" s="1846"/>
      <c r="CY91" s="1846"/>
      <c r="CZ91" s="1846"/>
    </row>
    <row r="92" s="424" customFormat="true" ht="15" customHeight="true" x14ac:dyDescent="0.2">
      <c r="A92" s="707"/>
      <c r="B92" s="798"/>
      <c r="C92" s="888"/>
      <c r="D92" s="879"/>
      <c r="E92" s="879"/>
      <c r="F92" s="879"/>
      <c r="G92" s="880"/>
      <c r="H92" s="889"/>
      <c r="I92" s="879"/>
      <c r="J92" s="879"/>
      <c r="K92" s="879"/>
      <c r="L92" s="890"/>
      <c r="M92" s="888"/>
      <c r="N92" s="879"/>
      <c r="O92" s="879"/>
      <c r="P92" s="879"/>
      <c r="Q92" s="880"/>
      <c r="R92" s="889"/>
      <c r="S92" s="879"/>
      <c r="T92" s="879"/>
      <c r="U92" s="879"/>
      <c r="V92" s="879"/>
      <c r="W92" s="879"/>
      <c r="X92" s="879"/>
      <c r="Y92" s="879"/>
      <c r="Z92" s="879"/>
      <c r="AA92" s="879"/>
      <c r="AB92" s="879"/>
      <c r="AC92" s="879"/>
      <c r="AD92" s="890"/>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1846"/>
      <c r="CF92" s="1846"/>
      <c r="CG92" s="1846"/>
      <c r="CH92" s="1846"/>
      <c r="CI92" s="1846"/>
      <c r="CJ92" s="1846"/>
      <c r="CK92" s="1846"/>
      <c r="CL92" s="1846"/>
      <c r="CM92" s="1846"/>
      <c r="CN92" s="1846"/>
      <c r="CO92" s="1846"/>
      <c r="CP92" s="1846"/>
      <c r="CQ92" s="1846"/>
      <c r="CR92" s="1846"/>
      <c r="CS92" s="1846"/>
      <c r="CT92" s="1846"/>
      <c r="CU92" s="1846"/>
      <c r="CV92" s="1846"/>
      <c r="CW92" s="1846"/>
      <c r="CX92" s="1846"/>
      <c r="CY92" s="1846"/>
      <c r="CZ92" s="1846"/>
    </row>
    <row r="93" s="424" customFormat="true" ht="15" customHeight="true" x14ac:dyDescent="0.2">
      <c r="A93" s="780"/>
      <c r="B93" s="799"/>
      <c r="C93" s="712"/>
      <c r="D93" s="713"/>
      <c r="E93" s="713"/>
      <c r="F93" s="713"/>
      <c r="G93" s="762"/>
      <c r="H93" s="752"/>
      <c r="I93" s="713"/>
      <c r="J93" s="713"/>
      <c r="K93" s="713"/>
      <c r="L93" s="729"/>
      <c r="M93" s="712"/>
      <c r="N93" s="713"/>
      <c r="O93" s="713"/>
      <c r="P93" s="713"/>
      <c r="Q93" s="762"/>
      <c r="R93" s="752"/>
      <c r="S93" s="713"/>
      <c r="T93" s="713"/>
      <c r="U93" s="713"/>
      <c r="V93" s="713"/>
      <c r="W93" s="713"/>
      <c r="X93" s="713"/>
      <c r="Y93" s="713"/>
      <c r="Z93" s="713"/>
      <c r="AA93" s="713"/>
      <c r="AB93" s="713"/>
      <c r="AC93" s="879"/>
      <c r="AD93" s="890"/>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1846"/>
      <c r="CF93" s="1846"/>
      <c r="CG93" s="1846"/>
      <c r="CH93" s="1846"/>
      <c r="CI93" s="1846"/>
      <c r="CJ93" s="1846"/>
      <c r="CK93" s="1846"/>
      <c r="CL93" s="1846"/>
      <c r="CM93" s="1846"/>
      <c r="CN93" s="1846"/>
      <c r="CO93" s="1846"/>
      <c r="CP93" s="1846"/>
      <c r="CQ93" s="1846"/>
      <c r="CR93" s="1846"/>
      <c r="CS93" s="1846"/>
      <c r="CT93" s="1846"/>
      <c r="CU93" s="1846"/>
      <c r="CV93" s="1846"/>
      <c r="CW93" s="1846"/>
      <c r="CX93" s="1846"/>
      <c r="CY93" s="1846"/>
      <c r="CZ93" s="1846"/>
    </row>
    <row r="94" s="424" customFormat="true" ht="15" customHeight="true" x14ac:dyDescent="0.2">
      <c r="A94" s="992"/>
      <c r="B94" s="799"/>
      <c r="C94" s="712"/>
      <c r="D94" s="714"/>
      <c r="E94" s="714"/>
      <c r="F94" s="714"/>
      <c r="G94" s="763"/>
      <c r="H94" s="752"/>
      <c r="I94" s="714"/>
      <c r="J94" s="714"/>
      <c r="K94" s="714"/>
      <c r="L94" s="730"/>
      <c r="M94" s="712"/>
      <c r="N94" s="714"/>
      <c r="O94" s="714"/>
      <c r="P94" s="714"/>
      <c r="Q94" s="763"/>
      <c r="R94" s="752"/>
      <c r="S94" s="714"/>
      <c r="T94" s="714"/>
      <c r="U94" s="714"/>
      <c r="V94" s="714"/>
      <c r="W94" s="714"/>
      <c r="X94" s="714"/>
      <c r="Y94" s="714"/>
      <c r="Z94" s="714"/>
      <c r="AA94" s="714"/>
      <c r="AB94" s="714"/>
      <c r="AC94" s="879"/>
      <c r="AD94" s="890"/>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1846"/>
      <c r="CF94" s="1846"/>
      <c r="CG94" s="1846"/>
      <c r="CH94" s="1846"/>
      <c r="CI94" s="1846"/>
      <c r="CJ94" s="1846"/>
      <c r="CK94" s="1846"/>
      <c r="CL94" s="1846"/>
      <c r="CM94" s="1846"/>
      <c r="CN94" s="1846"/>
      <c r="CO94" s="1846"/>
      <c r="CP94" s="1846"/>
      <c r="CQ94" s="1846"/>
      <c r="CR94" s="1846"/>
      <c r="CS94" s="1846"/>
      <c r="CT94" s="1846"/>
      <c r="CU94" s="1846"/>
      <c r="CV94" s="1846"/>
      <c r="CW94" s="1846"/>
      <c r="CX94" s="1846"/>
      <c r="CY94" s="1846"/>
      <c r="CZ94" s="1846"/>
    </row>
    <row r="95" s="424" customFormat="true" ht="15" customHeight="true" x14ac:dyDescent="0.2">
      <c r="A95" s="780"/>
      <c r="B95" s="800"/>
      <c r="C95" s="891"/>
      <c r="D95" s="892"/>
      <c r="E95" s="892"/>
      <c r="F95" s="892"/>
      <c r="G95" s="893"/>
      <c r="H95" s="894"/>
      <c r="I95" s="892"/>
      <c r="J95" s="892"/>
      <c r="K95" s="892"/>
      <c r="L95" s="895"/>
      <c r="M95" s="891"/>
      <c r="N95" s="892"/>
      <c r="O95" s="892"/>
      <c r="P95" s="892"/>
      <c r="Q95" s="893"/>
      <c r="R95" s="894"/>
      <c r="S95" s="892"/>
      <c r="T95" s="892"/>
      <c r="U95" s="892"/>
      <c r="V95" s="892"/>
      <c r="W95" s="892"/>
      <c r="X95" s="892"/>
      <c r="Y95" s="892"/>
      <c r="Z95" s="892"/>
      <c r="AA95" s="892"/>
      <c r="AB95" s="892"/>
      <c r="AC95" s="879"/>
      <c r="AD95" s="890"/>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1846"/>
      <c r="CF95" s="1846"/>
      <c r="CG95" s="1846"/>
      <c r="CH95" s="1846"/>
      <c r="CI95" s="1846"/>
      <c r="CJ95" s="1846"/>
      <c r="CK95" s="1846"/>
      <c r="CL95" s="1846"/>
      <c r="CM95" s="1846"/>
      <c r="CN95" s="1846"/>
      <c r="CO95" s="1846"/>
      <c r="CP95" s="1846"/>
      <c r="CQ95" s="1846"/>
      <c r="CR95" s="1846"/>
      <c r="CS95" s="1846"/>
      <c r="CT95" s="1846"/>
      <c r="CU95" s="1846"/>
      <c r="CV95" s="1846"/>
      <c r="CW95" s="1846"/>
      <c r="CX95" s="1846"/>
      <c r="CY95" s="1846"/>
      <c r="CZ95" s="1846"/>
    </row>
    <row r="96" s="131" customFormat="true" ht="15" customHeight="true" x14ac:dyDescent="0.2">
      <c r="A96" s="992"/>
      <c r="B96" s="800"/>
      <c r="C96" s="891"/>
      <c r="D96" s="892"/>
      <c r="E96" s="892"/>
      <c r="F96" s="892"/>
      <c r="G96" s="893"/>
      <c r="H96" s="894"/>
      <c r="I96" s="892"/>
      <c r="J96" s="892"/>
      <c r="K96" s="892"/>
      <c r="L96" s="895"/>
      <c r="M96" s="891"/>
      <c r="N96" s="892"/>
      <c r="O96" s="892"/>
      <c r="P96" s="892"/>
      <c r="Q96" s="893"/>
      <c r="R96" s="894"/>
      <c r="S96" s="892"/>
      <c r="T96" s="892"/>
      <c r="U96" s="892"/>
      <c r="V96" s="892"/>
      <c r="W96" s="892"/>
      <c r="X96" s="892"/>
      <c r="Y96" s="892"/>
      <c r="Z96" s="892"/>
      <c r="AA96" s="892"/>
      <c r="AB96" s="892"/>
      <c r="AC96" s="879"/>
      <c r="AD96" s="890"/>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1846"/>
      <c r="CF96" s="1846"/>
      <c r="CG96" s="1846"/>
      <c r="CH96" s="1846"/>
      <c r="CI96" s="1846"/>
      <c r="CJ96" s="1846"/>
      <c r="CK96" s="1846"/>
      <c r="CL96" s="1846"/>
      <c r="CM96" s="1846"/>
      <c r="CN96" s="1846"/>
      <c r="CO96" s="1846"/>
      <c r="CP96" s="1846"/>
      <c r="CQ96" s="1846"/>
      <c r="CR96" s="1846"/>
      <c r="CS96" s="1846"/>
      <c r="CT96" s="1846"/>
      <c r="CU96" s="1846"/>
      <c r="CV96" s="1846"/>
      <c r="CW96" s="1846"/>
      <c r="CX96" s="1846"/>
      <c r="CY96" s="1846"/>
      <c r="CZ96" s="1846"/>
    </row>
    <row r="97" s="131" customFormat="true" ht="15" customHeight="true" x14ac:dyDescent="0.2">
      <c r="A97" s="780"/>
      <c r="B97" s="800"/>
      <c r="C97" s="891"/>
      <c r="D97" s="892"/>
      <c r="E97" s="892"/>
      <c r="F97" s="892"/>
      <c r="G97" s="893"/>
      <c r="H97" s="894"/>
      <c r="I97" s="892"/>
      <c r="J97" s="892"/>
      <c r="K97" s="892"/>
      <c r="L97" s="895"/>
      <c r="M97" s="891"/>
      <c r="N97" s="892"/>
      <c r="O97" s="892"/>
      <c r="P97" s="892"/>
      <c r="Q97" s="893"/>
      <c r="R97" s="894"/>
      <c r="S97" s="892"/>
      <c r="T97" s="892"/>
      <c r="U97" s="892"/>
      <c r="V97" s="892"/>
      <c r="W97" s="892"/>
      <c r="X97" s="892"/>
      <c r="Y97" s="892"/>
      <c r="Z97" s="892"/>
      <c r="AA97" s="892"/>
      <c r="AB97" s="892"/>
      <c r="AC97" s="879"/>
      <c r="AD97" s="890"/>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1846"/>
      <c r="CF97" s="1846"/>
      <c r="CG97" s="1846"/>
      <c r="CH97" s="1846"/>
      <c r="CI97" s="1846"/>
      <c r="CJ97" s="1846"/>
      <c r="CK97" s="1846"/>
      <c r="CL97" s="1846"/>
      <c r="CM97" s="1846"/>
      <c r="CN97" s="1846"/>
      <c r="CO97" s="1846"/>
      <c r="CP97" s="1846"/>
      <c r="CQ97" s="1846"/>
      <c r="CR97" s="1846"/>
      <c r="CS97" s="1846"/>
      <c r="CT97" s="1846"/>
      <c r="CU97" s="1846"/>
      <c r="CV97" s="1846"/>
      <c r="CW97" s="1846"/>
      <c r="CX97" s="1846"/>
      <c r="CY97" s="1846"/>
      <c r="CZ97" s="1846"/>
    </row>
    <row r="98" s="131" customFormat="true" ht="15" customHeight="true" x14ac:dyDescent="0.2">
      <c r="A98" s="992"/>
      <c r="B98" s="800"/>
      <c r="C98" s="891"/>
      <c r="D98" s="892"/>
      <c r="E98" s="892"/>
      <c r="F98" s="892"/>
      <c r="G98" s="893"/>
      <c r="H98" s="894"/>
      <c r="I98" s="892"/>
      <c r="J98" s="892"/>
      <c r="K98" s="892"/>
      <c r="L98" s="895"/>
      <c r="M98" s="891"/>
      <c r="N98" s="892"/>
      <c r="O98" s="892"/>
      <c r="P98" s="892"/>
      <c r="Q98" s="893"/>
      <c r="R98" s="894"/>
      <c r="S98" s="892"/>
      <c r="T98" s="892"/>
      <c r="U98" s="892"/>
      <c r="V98" s="892"/>
      <c r="W98" s="892"/>
      <c r="X98" s="892"/>
      <c r="Y98" s="892"/>
      <c r="Z98" s="892"/>
      <c r="AA98" s="892"/>
      <c r="AB98" s="892"/>
      <c r="AC98" s="879"/>
      <c r="AD98" s="890"/>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1846"/>
      <c r="CF98" s="1846"/>
      <c r="CG98" s="1846"/>
      <c r="CH98" s="1846"/>
      <c r="CI98" s="1846"/>
      <c r="CJ98" s="1846"/>
      <c r="CK98" s="1846"/>
      <c r="CL98" s="1846"/>
      <c r="CM98" s="1846"/>
      <c r="CN98" s="1846"/>
      <c r="CO98" s="1846"/>
      <c r="CP98" s="1846"/>
      <c r="CQ98" s="1846"/>
      <c r="CR98" s="1846"/>
      <c r="CS98" s="1846"/>
      <c r="CT98" s="1846"/>
      <c r="CU98" s="1846"/>
      <c r="CV98" s="1846"/>
      <c r="CW98" s="1846"/>
      <c r="CX98" s="1846"/>
      <c r="CY98" s="1846"/>
      <c r="CZ98" s="1846"/>
    </row>
    <row r="99" s="131" customFormat="true" ht="15" customHeight="true" x14ac:dyDescent="0.2">
      <c r="A99" s="992"/>
      <c r="B99" s="800"/>
      <c r="C99" s="891"/>
      <c r="D99" s="892"/>
      <c r="E99" s="892"/>
      <c r="F99" s="892"/>
      <c r="G99" s="893"/>
      <c r="H99" s="894"/>
      <c r="I99" s="892"/>
      <c r="J99" s="892"/>
      <c r="K99" s="892"/>
      <c r="L99" s="895"/>
      <c r="M99" s="891"/>
      <c r="N99" s="892"/>
      <c r="O99" s="892"/>
      <c r="P99" s="892"/>
      <c r="Q99" s="893"/>
      <c r="R99" s="894"/>
      <c r="S99" s="892"/>
      <c r="T99" s="892"/>
      <c r="U99" s="892"/>
      <c r="V99" s="892"/>
      <c r="W99" s="892"/>
      <c r="X99" s="892"/>
      <c r="Y99" s="892"/>
      <c r="Z99" s="892"/>
      <c r="AA99" s="892"/>
      <c r="AB99" s="892"/>
      <c r="AC99" s="879"/>
      <c r="AD99" s="890"/>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1846"/>
      <c r="CF99" s="1846"/>
      <c r="CG99" s="1846"/>
      <c r="CH99" s="1846"/>
      <c r="CI99" s="1846"/>
      <c r="CJ99" s="1846"/>
      <c r="CK99" s="1846"/>
      <c r="CL99" s="1846"/>
      <c r="CM99" s="1846"/>
      <c r="CN99" s="1846"/>
      <c r="CO99" s="1846"/>
      <c r="CP99" s="1846"/>
      <c r="CQ99" s="1846"/>
      <c r="CR99" s="1846"/>
      <c r="CS99" s="1846"/>
      <c r="CT99" s="1846"/>
      <c r="CU99" s="1846"/>
      <c r="CV99" s="1846"/>
      <c r="CW99" s="1846"/>
      <c r="CX99" s="1846"/>
      <c r="CY99" s="1846"/>
      <c r="CZ99" s="1846"/>
    </row>
    <row r="100" s="131" customFormat="true" ht="15" customHeight="true" x14ac:dyDescent="0.2">
      <c r="A100" s="992"/>
      <c r="B100" s="800"/>
      <c r="C100" s="891"/>
      <c r="D100" s="892"/>
      <c r="E100" s="892"/>
      <c r="F100" s="892"/>
      <c r="G100" s="893"/>
      <c r="H100" s="894"/>
      <c r="I100" s="892"/>
      <c r="J100" s="892"/>
      <c r="K100" s="892"/>
      <c r="L100" s="895"/>
      <c r="M100" s="891"/>
      <c r="N100" s="892"/>
      <c r="O100" s="892"/>
      <c r="P100" s="892"/>
      <c r="Q100" s="893"/>
      <c r="R100" s="894"/>
      <c r="S100" s="892"/>
      <c r="T100" s="892"/>
      <c r="U100" s="892"/>
      <c r="V100" s="892"/>
      <c r="W100" s="892"/>
      <c r="X100" s="892"/>
      <c r="Y100" s="892"/>
      <c r="Z100" s="892"/>
      <c r="AA100" s="892"/>
      <c r="AB100" s="892"/>
      <c r="AC100" s="879"/>
      <c r="AD100" s="890"/>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1846"/>
      <c r="CF100" s="1846"/>
      <c r="CG100" s="1846"/>
      <c r="CH100" s="1846"/>
      <c r="CI100" s="1846"/>
      <c r="CJ100" s="1846"/>
      <c r="CK100" s="1846"/>
      <c r="CL100" s="1846"/>
      <c r="CM100" s="1846"/>
      <c r="CN100" s="1846"/>
      <c r="CO100" s="1846"/>
      <c r="CP100" s="1846"/>
      <c r="CQ100" s="1846"/>
      <c r="CR100" s="1846"/>
      <c r="CS100" s="1846"/>
      <c r="CT100" s="1846"/>
      <c r="CU100" s="1846"/>
      <c r="CV100" s="1846"/>
      <c r="CW100" s="1846"/>
      <c r="CX100" s="1846"/>
      <c r="CY100" s="1846"/>
      <c r="CZ100" s="1846"/>
    </row>
    <row r="101" s="131" customFormat="true" ht="15" customHeight="true" x14ac:dyDescent="0.2">
      <c r="A101" s="780"/>
      <c r="B101" s="800"/>
      <c r="C101" s="891"/>
      <c r="D101" s="892"/>
      <c r="E101" s="892"/>
      <c r="F101" s="892"/>
      <c r="G101" s="893"/>
      <c r="H101" s="894"/>
      <c r="I101" s="892"/>
      <c r="J101" s="892"/>
      <c r="K101" s="892"/>
      <c r="L101" s="895"/>
      <c r="M101" s="891"/>
      <c r="N101" s="892"/>
      <c r="O101" s="892"/>
      <c r="P101" s="892"/>
      <c r="Q101" s="893"/>
      <c r="R101" s="894"/>
      <c r="S101" s="892"/>
      <c r="T101" s="892"/>
      <c r="U101" s="892"/>
      <c r="V101" s="892"/>
      <c r="W101" s="892"/>
      <c r="X101" s="892"/>
      <c r="Y101" s="892"/>
      <c r="Z101" s="892"/>
      <c r="AA101" s="892"/>
      <c r="AB101" s="892"/>
      <c r="AC101" s="879"/>
      <c r="AD101" s="890"/>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1846"/>
      <c r="CF101" s="1846"/>
      <c r="CG101" s="1846"/>
      <c r="CH101" s="1846"/>
      <c r="CI101" s="1846"/>
      <c r="CJ101" s="1846"/>
      <c r="CK101" s="1846"/>
      <c r="CL101" s="1846"/>
      <c r="CM101" s="1846"/>
      <c r="CN101" s="1846"/>
      <c r="CO101" s="1846"/>
      <c r="CP101" s="1846"/>
      <c r="CQ101" s="1846"/>
      <c r="CR101" s="1846"/>
      <c r="CS101" s="1846"/>
      <c r="CT101" s="1846"/>
      <c r="CU101" s="1846"/>
      <c r="CV101" s="1846"/>
      <c r="CW101" s="1846"/>
      <c r="CX101" s="1846"/>
      <c r="CY101" s="1846"/>
      <c r="CZ101" s="1846"/>
    </row>
    <row r="102" s="131" customFormat="true" ht="15" customHeight="true" x14ac:dyDescent="0.2">
      <c r="A102" s="992"/>
      <c r="B102" s="800"/>
      <c r="C102" s="891"/>
      <c r="D102" s="892"/>
      <c r="E102" s="892"/>
      <c r="F102" s="892"/>
      <c r="G102" s="893"/>
      <c r="H102" s="894"/>
      <c r="I102" s="892"/>
      <c r="J102" s="892"/>
      <c r="K102" s="892"/>
      <c r="L102" s="895"/>
      <c r="M102" s="891"/>
      <c r="N102" s="892"/>
      <c r="O102" s="892"/>
      <c r="P102" s="892"/>
      <c r="Q102" s="893"/>
      <c r="R102" s="894"/>
      <c r="S102" s="892"/>
      <c r="T102" s="892"/>
      <c r="U102" s="892"/>
      <c r="V102" s="892"/>
      <c r="W102" s="892"/>
      <c r="X102" s="892"/>
      <c r="Y102" s="892"/>
      <c r="Z102" s="892"/>
      <c r="AA102" s="892"/>
      <c r="AB102" s="892"/>
      <c r="AC102" s="879"/>
      <c r="AD102" s="890"/>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1846"/>
      <c r="CF102" s="1846"/>
      <c r="CG102" s="1846"/>
      <c r="CH102" s="1846"/>
      <c r="CI102" s="1846"/>
      <c r="CJ102" s="1846"/>
      <c r="CK102" s="1846"/>
      <c r="CL102" s="1846"/>
      <c r="CM102" s="1846"/>
      <c r="CN102" s="1846"/>
      <c r="CO102" s="1846"/>
      <c r="CP102" s="1846"/>
      <c r="CQ102" s="1846"/>
      <c r="CR102" s="1846"/>
      <c r="CS102" s="1846"/>
      <c r="CT102" s="1846"/>
      <c r="CU102" s="1846"/>
      <c r="CV102" s="1846"/>
      <c r="CW102" s="1846"/>
      <c r="CX102" s="1846"/>
      <c r="CY102" s="1846"/>
      <c r="CZ102" s="1846"/>
    </row>
    <row r="103" s="131" customFormat="true" ht="15" customHeight="true" x14ac:dyDescent="0.2">
      <c r="A103" s="992"/>
      <c r="B103" s="800"/>
      <c r="C103" s="891"/>
      <c r="D103" s="892"/>
      <c r="E103" s="892"/>
      <c r="F103" s="892"/>
      <c r="G103" s="893"/>
      <c r="H103" s="894"/>
      <c r="I103" s="892"/>
      <c r="J103" s="892"/>
      <c r="K103" s="892"/>
      <c r="L103" s="895"/>
      <c r="M103" s="891"/>
      <c r="N103" s="892"/>
      <c r="O103" s="892"/>
      <c r="P103" s="892"/>
      <c r="Q103" s="893"/>
      <c r="R103" s="894"/>
      <c r="S103" s="892"/>
      <c r="T103" s="892"/>
      <c r="U103" s="892"/>
      <c r="V103" s="892"/>
      <c r="W103" s="892"/>
      <c r="X103" s="892"/>
      <c r="Y103" s="892"/>
      <c r="Z103" s="892"/>
      <c r="AA103" s="892"/>
      <c r="AB103" s="892"/>
      <c r="AC103" s="879"/>
      <c r="AD103" s="890"/>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1846"/>
      <c r="CF103" s="1846"/>
      <c r="CG103" s="1846"/>
      <c r="CH103" s="1846"/>
      <c r="CI103" s="1846"/>
      <c r="CJ103" s="1846"/>
      <c r="CK103" s="1846"/>
      <c r="CL103" s="1846"/>
      <c r="CM103" s="1846"/>
      <c r="CN103" s="1846"/>
      <c r="CO103" s="1846"/>
      <c r="CP103" s="1846"/>
      <c r="CQ103" s="1846"/>
      <c r="CR103" s="1846"/>
      <c r="CS103" s="1846"/>
      <c r="CT103" s="1846"/>
      <c r="CU103" s="1846"/>
      <c r="CV103" s="1846"/>
      <c r="CW103" s="1846"/>
      <c r="CX103" s="1846"/>
      <c r="CY103" s="1846"/>
      <c r="CZ103" s="1846"/>
    </row>
    <row r="104" s="131" customFormat="true" ht="15" customHeight="true" x14ac:dyDescent="0.2">
      <c r="A104" s="992"/>
      <c r="B104" s="800"/>
      <c r="C104" s="891"/>
      <c r="D104" s="892"/>
      <c r="E104" s="892"/>
      <c r="F104" s="892"/>
      <c r="G104" s="893"/>
      <c r="H104" s="894"/>
      <c r="I104" s="892"/>
      <c r="J104" s="892"/>
      <c r="K104" s="892"/>
      <c r="L104" s="895"/>
      <c r="M104" s="891"/>
      <c r="N104" s="892"/>
      <c r="O104" s="892"/>
      <c r="P104" s="892"/>
      <c r="Q104" s="893"/>
      <c r="R104" s="894"/>
      <c r="S104" s="892"/>
      <c r="T104" s="892"/>
      <c r="U104" s="892"/>
      <c r="V104" s="892"/>
      <c r="W104" s="892"/>
      <c r="X104" s="892"/>
      <c r="Y104" s="892"/>
      <c r="Z104" s="892"/>
      <c r="AA104" s="892"/>
      <c r="AB104" s="892"/>
      <c r="AC104" s="879"/>
      <c r="AD104" s="890"/>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1846"/>
      <c r="CF104" s="1846"/>
      <c r="CG104" s="1846"/>
      <c r="CH104" s="1846"/>
      <c r="CI104" s="1846"/>
      <c r="CJ104" s="1846"/>
      <c r="CK104" s="1846"/>
      <c r="CL104" s="1846"/>
      <c r="CM104" s="1846"/>
      <c r="CN104" s="1846"/>
      <c r="CO104" s="1846"/>
      <c r="CP104" s="1846"/>
      <c r="CQ104" s="1846"/>
      <c r="CR104" s="1846"/>
      <c r="CS104" s="1846"/>
      <c r="CT104" s="1846"/>
      <c r="CU104" s="1846"/>
      <c r="CV104" s="1846"/>
      <c r="CW104" s="1846"/>
      <c r="CX104" s="1846"/>
      <c r="CY104" s="1846"/>
      <c r="CZ104" s="1846"/>
    </row>
    <row r="105" s="131" customFormat="true" ht="15" customHeight="true" x14ac:dyDescent="0.2">
      <c r="A105" s="795"/>
      <c r="B105" s="801"/>
      <c r="C105" s="896"/>
      <c r="D105" s="897"/>
      <c r="E105" s="897"/>
      <c r="F105" s="897"/>
      <c r="G105" s="898"/>
      <c r="H105" s="899"/>
      <c r="I105" s="897"/>
      <c r="J105" s="897"/>
      <c r="K105" s="897"/>
      <c r="L105" s="900"/>
      <c r="M105" s="896"/>
      <c r="N105" s="897"/>
      <c r="O105" s="897"/>
      <c r="P105" s="897"/>
      <c r="Q105" s="898"/>
      <c r="R105" s="899"/>
      <c r="S105" s="897"/>
      <c r="T105" s="897"/>
      <c r="U105" s="897"/>
      <c r="V105" s="897"/>
      <c r="W105" s="897"/>
      <c r="X105" s="897"/>
      <c r="Y105" s="897"/>
      <c r="Z105" s="897"/>
      <c r="AA105" s="897"/>
      <c r="AB105" s="897"/>
      <c r="AC105" s="901"/>
      <c r="AD105" s="971"/>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1846"/>
      <c r="CF105" s="1846"/>
      <c r="CG105" s="1846"/>
      <c r="CH105" s="1846"/>
      <c r="CI105" s="1846"/>
      <c r="CJ105" s="1846"/>
      <c r="CK105" s="1846"/>
      <c r="CL105" s="1846"/>
      <c r="CM105" s="1846"/>
      <c r="CN105" s="1846"/>
      <c r="CO105" s="1846"/>
      <c r="CP105" s="1846"/>
      <c r="CQ105" s="1846"/>
      <c r="CR105" s="1846"/>
      <c r="CS105" s="1846"/>
      <c r="CT105" s="1846"/>
      <c r="CU105" s="1846"/>
      <c r="CV105" s="1846"/>
      <c r="CW105" s="1846"/>
      <c r="CX105" s="1846"/>
      <c r="CY105" s="1846"/>
      <c r="CZ105" s="1846"/>
    </row>
    <row r="106" s="131" customFormat="true" ht="250.15" customHeight="true" x14ac:dyDescent="0.2">
      <c r="A106" s="399"/>
      <c r="B106" s="643"/>
      <c r="C106" s="644"/>
      <c r="D106" s="644"/>
      <c r="E106" s="644"/>
      <c r="F106" s="644"/>
      <c r="G106" s="644"/>
      <c r="H106" s="644"/>
      <c r="I106" s="644"/>
      <c r="J106" s="644"/>
      <c r="K106" s="644"/>
      <c r="L106" s="644"/>
      <c r="M106" s="644"/>
      <c r="N106" s="644"/>
      <c r="O106" s="644"/>
      <c r="P106" s="644"/>
      <c r="Q106" s="644"/>
      <c r="R106" s="644"/>
      <c r="S106" s="644"/>
      <c r="T106" s="644"/>
      <c r="U106" s="644"/>
      <c r="V106" s="644"/>
      <c r="W106" s="644"/>
      <c r="X106" s="644"/>
      <c r="Y106" s="644"/>
      <c r="Z106" s="644"/>
      <c r="AA106" s="644"/>
      <c r="AB106" s="644"/>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1" t="str">
        <f>A1026</f>
        <v>Namibia</v>
      </c>
      <c r="B108" s="2112"/>
      <c r="C108" s="113"/>
      <c r="D108" s="113"/>
      <c r="E108" s="113"/>
      <c r="F108" s="113"/>
      <c r="G108" s="113"/>
      <c r="H108" s="113"/>
      <c r="I108" s="113"/>
      <c r="J108" s="113"/>
      <c r="K108" s="113"/>
      <c r="L108" s="113"/>
      <c r="M108" s="113"/>
      <c r="N108" s="113"/>
      <c r="O108" s="113"/>
      <c r="P108" s="113"/>
      <c r="Q108" s="113"/>
      <c r="R108" s="113"/>
      <c r="S108" s="113"/>
      <c r="T108" s="113"/>
      <c r="U108" s="113"/>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DHS07</v>
      </c>
      <c r="C115" s="113"/>
      <c r="D115" s="113"/>
      <c r="E115" s="113"/>
      <c r="F115" s="113"/>
      <c r="G115" s="113"/>
      <c r="H115" s="113"/>
      <c r="I115" s="113"/>
      <c r="J115" s="113"/>
      <c r="K115" s="113"/>
      <c r="L115" s="113"/>
      <c r="M115" s="113"/>
      <c r="N115" s="113"/>
      <c r="O115" s="113"/>
      <c r="P115" s="113"/>
      <c r="Q115" s="113"/>
      <c r="R115" s="113"/>
      <c r="S115" s="113"/>
      <c r="T115" s="113"/>
      <c r="U115" s="113"/>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7" t="str">
        <f>B1030</f>
        <v/>
      </c>
      <c r="B116" s="638"/>
      <c r="C116" s="113"/>
      <c r="D116" s="113"/>
      <c r="E116" s="113"/>
      <c r="F116" s="113"/>
      <c r="G116" s="113"/>
      <c r="H116" s="113"/>
      <c r="I116" s="113"/>
      <c r="J116" s="113"/>
      <c r="K116" s="113"/>
      <c r="L116" s="113"/>
      <c r="M116" s="113"/>
      <c r="N116" s="113"/>
      <c r="O116" s="113"/>
      <c r="P116" s="113"/>
      <c r="Q116" s="113"/>
      <c r="R116" s="113"/>
      <c r="S116" s="113"/>
      <c r="T116" s="113"/>
      <c r="U116" s="113"/>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7" t="str">
        <f>B1029</f>
        <v/>
      </c>
      <c r="B117" s="639"/>
      <c r="C117" s="113"/>
      <c r="D117" s="113"/>
      <c r="E117" s="113"/>
      <c r="F117" s="113"/>
      <c r="G117" s="113"/>
      <c r="H117" s="113"/>
      <c r="I117" s="113"/>
      <c r="J117" s="113"/>
      <c r="K117" s="113"/>
      <c r="L117" s="113"/>
      <c r="M117" s="113"/>
      <c r="N117" s="113"/>
      <c r="O117" s="113"/>
      <c r="P117" s="113"/>
      <c r="Q117" s="113"/>
      <c r="R117" s="113"/>
      <c r="S117" s="113"/>
      <c r="T117" s="113"/>
      <c r="U117" s="113"/>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40"/>
      <c r="B118" s="638"/>
      <c r="C118" s="113"/>
      <c r="D118" s="113"/>
      <c r="E118" s="113"/>
      <c r="F118" s="113"/>
      <c r="G118" s="113"/>
      <c r="H118" s="113"/>
      <c r="I118" s="113"/>
      <c r="J118" s="113"/>
      <c r="K118" s="113"/>
      <c r="L118" s="113"/>
      <c r="M118" s="113"/>
      <c r="N118" s="113"/>
      <c r="O118" s="113"/>
      <c r="P118" s="113"/>
      <c r="Q118" s="113"/>
      <c r="R118" s="113"/>
      <c r="S118" s="113"/>
      <c r="T118" s="113"/>
      <c r="U118" s="113"/>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41"/>
      <c r="B119" s="642"/>
      <c r="C119" s="113"/>
      <c r="D119" s="113"/>
      <c r="E119" s="113"/>
      <c r="F119" s="113"/>
      <c r="G119" s="113"/>
      <c r="H119" s="113"/>
      <c r="I119" s="113"/>
      <c r="J119" s="113"/>
      <c r="K119" s="113"/>
      <c r="L119" s="113"/>
      <c r="M119" s="113"/>
      <c r="N119" s="113"/>
      <c r="O119" s="113"/>
      <c r="P119" s="113"/>
      <c r="Q119" s="113"/>
      <c r="R119" s="113"/>
      <c r="S119" s="113"/>
      <c r="T119" s="113"/>
      <c r="U119" s="113"/>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4" customFormat="true" ht="15" customHeight="true" x14ac:dyDescent="0.2">
      <c r="A120" s="116" t="s">
        <v>98</v>
      </c>
      <c r="B120" s="207"/>
      <c r="C120" s="2141" t="s">
        <v>114</v>
      </c>
      <c r="D120" s="2142"/>
      <c r="E120" s="2142"/>
      <c r="F120" s="2142"/>
      <c r="G120" s="2143"/>
      <c r="H120" s="2293" t="s">
        <v>38</v>
      </c>
      <c r="I120" s="2294"/>
      <c r="J120" s="2294"/>
      <c r="K120" s="2294"/>
      <c r="L120" s="2295"/>
      <c r="M120" s="2300" t="s">
        <v>37</v>
      </c>
      <c r="N120" s="2301"/>
      <c r="O120" s="2301"/>
      <c r="P120" s="2301"/>
      <c r="Q120" s="2302"/>
      <c r="R120" s="1874" t="s">
        <v>137</v>
      </c>
      <c r="S120" s="1883"/>
      <c r="T120" s="1883"/>
      <c r="U120" s="1883"/>
      <c r="V120" s="1883"/>
      <c r="W120" s="1883"/>
      <c r="X120" s="1883"/>
      <c r="Y120" s="1883"/>
      <c r="Z120" s="1883"/>
      <c r="AA120" s="1883"/>
      <c r="AB120" s="1883"/>
      <c r="AC120" s="1883"/>
      <c r="AD120" s="1884"/>
      <c r="AE120" s="615"/>
      <c r="AF120" s="615"/>
      <c r="AG120" s="615"/>
      <c r="AH120" s="615"/>
      <c r="AI120" s="615"/>
      <c r="AJ120" s="615"/>
      <c r="AK120" s="615"/>
      <c r="AL120" s="615"/>
      <c r="AM120" s="615"/>
      <c r="AN120" s="615"/>
      <c r="AO120" s="615"/>
      <c r="AP120" s="615"/>
      <c r="AQ120" s="615"/>
      <c r="AR120" s="615"/>
      <c r="AS120" s="615"/>
      <c r="AT120" s="615"/>
      <c r="AU120" s="615"/>
      <c r="AV120" s="615"/>
      <c r="AW120" s="615"/>
      <c r="AX120" s="615"/>
      <c r="AY120" s="615"/>
      <c r="AZ120" s="216"/>
      <c r="BA120" s="217" t="s">
        <v>128</v>
      </c>
      <c r="BB120" s="116" t="s">
        <v>98</v>
      </c>
      <c r="BC120" s="2175" t="s">
        <v>114</v>
      </c>
      <c r="BD120" s="2176"/>
      <c r="BE120" s="2176"/>
      <c r="BF120" s="2176"/>
      <c r="BG120" s="2177"/>
      <c r="BH120" s="2178" t="s">
        <v>38</v>
      </c>
      <c r="BI120" s="2176"/>
      <c r="BJ120" s="2176"/>
      <c r="BK120" s="2176"/>
      <c r="BL120" s="2177"/>
      <c r="BM120" s="2178" t="s">
        <v>37</v>
      </c>
      <c r="BN120" s="2176"/>
      <c r="BO120" s="2176"/>
      <c r="BP120" s="2176"/>
      <c r="BQ120" s="2198"/>
      <c r="BR120" s="1778" t="s">
        <v>137</v>
      </c>
      <c r="BS120" s="1779"/>
      <c r="BT120" s="1779"/>
      <c r="BU120" s="1779"/>
      <c r="BV120" s="1779"/>
      <c r="BW120" s="1779"/>
      <c r="BX120" s="1779"/>
      <c r="BY120" s="1780"/>
      <c r="BZ120" s="313"/>
      <c r="CA120" s="313"/>
      <c r="CB120" s="313"/>
      <c r="CC120" s="313"/>
      <c r="CD120" s="313"/>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4" customFormat="true" ht="12.75" x14ac:dyDescent="0.2">
      <c r="A121" s="187" t="s">
        <v>87</v>
      </c>
      <c r="B121" s="245"/>
      <c r="C121" s="279" t="s">
        <v>0</v>
      </c>
      <c r="D121" s="280" t="s">
        <v>1</v>
      </c>
      <c r="E121" s="280" t="s">
        <v>2</v>
      </c>
      <c r="F121" s="280" t="s">
        <v>3</v>
      </c>
      <c r="G121" s="281" t="s">
        <v>4</v>
      </c>
      <c r="H121" s="1245" t="s">
        <v>0</v>
      </c>
      <c r="I121" s="1201" t="s">
        <v>1</v>
      </c>
      <c r="J121" s="1201" t="s">
        <v>2</v>
      </c>
      <c r="K121" s="1201" t="s">
        <v>3</v>
      </c>
      <c r="L121" s="1202" t="s">
        <v>4</v>
      </c>
      <c r="M121" s="1233" t="s">
        <v>0</v>
      </c>
      <c r="N121" s="1201" t="s">
        <v>1</v>
      </c>
      <c r="O121" s="1201" t="s">
        <v>2</v>
      </c>
      <c r="P121" s="1201" t="s">
        <v>3</v>
      </c>
      <c r="Q121" s="1259" t="s">
        <v>4</v>
      </c>
      <c r="R121" s="1245" t="s">
        <v>146</v>
      </c>
      <c r="S121" s="1201" t="s">
        <v>147</v>
      </c>
      <c r="T121" s="1201" t="s">
        <v>148</v>
      </c>
      <c r="U121" s="1201" t="s">
        <v>149</v>
      </c>
      <c r="V121" s="1201" t="s">
        <v>150</v>
      </c>
      <c r="W121" s="1201" t="s">
        <v>151</v>
      </c>
      <c r="X121" s="1201" t="s">
        <v>152</v>
      </c>
      <c r="Y121" s="1201" t="s">
        <v>153</v>
      </c>
      <c r="Z121" s="1201" t="s">
        <v>154</v>
      </c>
      <c r="AA121" s="1201" t="s">
        <v>155</v>
      </c>
      <c r="AB121" s="1201" t="s">
        <v>156</v>
      </c>
      <c r="AC121" s="1201" t="s">
        <v>157</v>
      </c>
      <c r="AD121" s="1203" t="s">
        <v>158</v>
      </c>
      <c r="AE121" s="615"/>
      <c r="AF121" s="615"/>
      <c r="AG121" s="615"/>
      <c r="AH121" s="615"/>
      <c r="AI121" s="615"/>
      <c r="AJ121" s="615"/>
      <c r="AK121" s="615"/>
      <c r="AL121" s="615"/>
      <c r="AM121" s="615"/>
      <c r="AN121" s="615"/>
      <c r="AO121" s="615"/>
      <c r="AP121" s="615"/>
      <c r="AQ121" s="615"/>
      <c r="AR121" s="615"/>
      <c r="AS121" s="615"/>
      <c r="AT121" s="615"/>
      <c r="AU121" s="615"/>
      <c r="AV121" s="615"/>
      <c r="AW121" s="615"/>
      <c r="AX121" s="615"/>
      <c r="AY121" s="615"/>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146</v>
      </c>
      <c r="BS121" s="172" t="s">
        <v>147</v>
      </c>
      <c r="BT121" s="172" t="s">
        <v>148</v>
      </c>
      <c r="BU121" s="172" t="s">
        <v>149</v>
      </c>
      <c r="BV121" s="172" t="s">
        <v>150</v>
      </c>
      <c r="BW121" s="172" t="s">
        <v>151</v>
      </c>
      <c r="BX121" s="172" t="s">
        <v>152</v>
      </c>
      <c r="BY121" s="173" t="s">
        <v>153</v>
      </c>
      <c r="BZ121" s="173" t="s">
        <v>154</v>
      </c>
      <c r="CA121" s="173" t="s">
        <v>155</v>
      </c>
      <c r="CB121" s="173" t="s">
        <v>156</v>
      </c>
      <c r="CC121" s="173" t="s">
        <v>157</v>
      </c>
      <c r="CD121" s="173" t="s">
        <v>158</v>
      </c>
      <c r="CE121" s="1847"/>
      <c r="CF121" s="1847"/>
      <c r="CG121" s="1847"/>
      <c r="CH121" s="1847"/>
      <c r="CI121" s="1847"/>
      <c r="CJ121" s="1847"/>
      <c r="CK121" s="1847"/>
      <c r="CL121" s="1847"/>
      <c r="CM121" s="1847"/>
      <c r="CN121" s="1847"/>
      <c r="CO121" s="1847"/>
      <c r="CP121" s="1847"/>
      <c r="CQ121" s="1847"/>
      <c r="CR121" s="1847"/>
      <c r="CS121" s="1847"/>
      <c r="CT121" s="1847"/>
      <c r="CU121" s="1847"/>
      <c r="CV121" s="1847"/>
      <c r="CW121" s="1847"/>
      <c r="CX121" s="1847"/>
      <c r="CY121" s="1847"/>
      <c r="CZ121" s="1847"/>
    </row>
    <row r="122" s="424" customFormat="true" ht="15" customHeight="true" x14ac:dyDescent="0.2">
      <c r="A122" s="2303" t="s">
        <v>18</v>
      </c>
      <c r="B122" s="1465" t="s">
        <v>14</v>
      </c>
      <c r="C122" s="1350">
        <v>3.1860387327581665</v>
      </c>
      <c r="D122" s="1351">
        <v>7.7117681965017644</v>
      </c>
      <c r="E122" s="1351">
        <v>24.966332150227245</v>
      </c>
      <c r="F122" s="1351">
        <v>78.381086251679477</v>
      </c>
      <c r="G122" s="1352">
        <v>98.681690419267255</v>
      </c>
      <c r="H122" s="1353">
        <v>30.535028675154567</v>
      </c>
      <c r="I122" s="1351">
        <v>78.997845077492386</v>
      </c>
      <c r="J122" s="1351">
        <v>93.391776387673474</v>
      </c>
      <c r="K122" s="1351">
        <v>99.21615733388704</v>
      </c>
      <c r="L122" s="1354">
        <v>98.975400074503611</v>
      </c>
      <c r="M122" s="1355">
        <v>2.1310058817204092</v>
      </c>
      <c r="N122" s="1351">
        <v>3.8398191260446723</v>
      </c>
      <c r="O122" s="1351">
        <v>7.66087073543508</v>
      </c>
      <c r="P122" s="1351">
        <v>13.843672586063027</v>
      </c>
      <c r="Q122" s="1352">
        <v>52.566115451724727</v>
      </c>
      <c r="R122" s="1353">
        <v>12.005984487421498</v>
      </c>
      <c r="S122" s="1351">
        <v>86.389369485686402</v>
      </c>
      <c r="T122" s="1351">
        <v>54.986285892698831</v>
      </c>
      <c r="U122" s="1351">
        <v>75.155047274549631</v>
      </c>
      <c r="V122" s="1351">
        <v>14.175821730604049</v>
      </c>
      <c r="W122" s="1351">
        <v>87.775598534835368</v>
      </c>
      <c r="X122" s="1351">
        <v>23.512247934026288</v>
      </c>
      <c r="Y122" s="1351">
        <v>5.9606681553692722</v>
      </c>
      <c r="Z122" s="1351">
        <v>24.961897190969101</v>
      </c>
      <c r="AA122" s="1351">
        <v>17.10056561771567</v>
      </c>
      <c r="AB122" s="1351">
        <v>39.998681539170065</v>
      </c>
      <c r="AC122" s="1351">
        <v>35.960483705107237</v>
      </c>
      <c r="AD122" s="1898">
        <v>54.414244276468729</v>
      </c>
      <c r="AE122" s="615"/>
      <c r="AF122" s="615"/>
      <c r="AG122" s="615"/>
      <c r="AH122" s="615"/>
      <c r="AI122" s="615"/>
      <c r="AJ122" s="615"/>
      <c r="AK122" s="615"/>
      <c r="AL122" s="615"/>
      <c r="AM122" s="615"/>
      <c r="AN122" s="615"/>
      <c r="AO122" s="615"/>
      <c r="AP122" s="615"/>
      <c r="AQ122" s="615"/>
      <c r="AR122" s="615"/>
      <c r="AS122" s="615"/>
      <c r="AT122" s="615"/>
      <c r="AU122" s="615"/>
      <c r="AV122" s="615"/>
      <c r="AW122" s="615"/>
      <c r="AX122" s="615"/>
      <c r="AY122" s="615"/>
      <c r="AZ122" s="216"/>
      <c r="BA122" s="2199" t="s">
        <v>18</v>
      </c>
      <c r="BB122" s="155" t="s">
        <v>14</v>
      </c>
      <c r="BC122" s="368">
        <v>273.31066899999996</v>
      </c>
      <c r="BD122" s="372">
        <v>666.19452299999978</v>
      </c>
      <c r="BE122" s="372">
        <v>2148.2668820000026</v>
      </c>
      <c r="BF122" s="372">
        <v>6745.1380699999918</v>
      </c>
      <c r="BG122" s="376">
        <v>8494.2654269999875</v>
      </c>
      <c r="BH122" s="380">
        <v>1088.1037310000002</v>
      </c>
      <c r="BI122" s="372">
        <v>2812.1516729999985</v>
      </c>
      <c r="BJ122" s="372">
        <v>3328.6265330000042</v>
      </c>
      <c r="BK122" s="372">
        <v>3537.5152230000053</v>
      </c>
      <c r="BL122" s="376">
        <v>3524.3207650000049</v>
      </c>
      <c r="BM122" s="380">
        <v>107.869642</v>
      </c>
      <c r="BN122" s="372">
        <v>193.09280199999998</v>
      </c>
      <c r="BO122" s="372">
        <v>386.44023800000002</v>
      </c>
      <c r="BP122" s="372">
        <v>698.21104099999991</v>
      </c>
      <c r="BQ122" s="376">
        <v>2650.8439230000045</v>
      </c>
      <c r="BR122" s="380">
        <v>264.72395800000004</v>
      </c>
      <c r="BS122" s="372">
        <v>2548.7685189999997</v>
      </c>
      <c r="BT122" s="372">
        <v>780.19552500000088</v>
      </c>
      <c r="BU122" s="372">
        <v>1149.2921060000006</v>
      </c>
      <c r="BV122" s="372">
        <v>641.54479700000002</v>
      </c>
      <c r="BW122" s="372">
        <v>7009.9299329999822</v>
      </c>
      <c r="BX122" s="372">
        <v>329.72210300000017</v>
      </c>
      <c r="BY122" s="384">
        <v>290.91268600000001</v>
      </c>
      <c r="BZ122" s="384">
        <v>527.10399299999995</v>
      </c>
      <c r="CA122" s="384">
        <v>766.72238399999992</v>
      </c>
      <c r="CB122" s="384">
        <v>1277.0773769999992</v>
      </c>
      <c r="CC122" s="384">
        <v>1390.4334860000008</v>
      </c>
      <c r="CD122" s="384">
        <v>1350.748703999999</v>
      </c>
      <c r="CE122" s="1911"/>
      <c r="CF122" s="1911"/>
      <c r="CG122" s="1911"/>
      <c r="CH122" s="1911"/>
      <c r="CI122" s="1911"/>
      <c r="CJ122" s="1911"/>
      <c r="CK122" s="1911"/>
      <c r="CL122" s="1911"/>
      <c r="CM122" s="1911"/>
      <c r="CN122" s="1911"/>
      <c r="CO122" s="1911"/>
      <c r="CP122" s="1911"/>
      <c r="CQ122" s="1911"/>
      <c r="CR122" s="1911"/>
      <c r="CS122" s="1911"/>
      <c r="CT122" s="1911"/>
      <c r="CU122" s="1911"/>
      <c r="CV122" s="1911"/>
      <c r="CW122" s="1911"/>
      <c r="CX122" s="1911"/>
      <c r="CY122" s="1911"/>
      <c r="CZ122" s="1848"/>
    </row>
    <row r="123" s="424" customFormat="true" ht="15" customHeight="true" x14ac:dyDescent="0.2">
      <c r="A123" s="2304"/>
      <c r="B123" s="1466" t="s">
        <v>51</v>
      </c>
      <c r="C123" s="1356">
        <v>96.813961267241979</v>
      </c>
      <c r="D123" s="1357">
        <v>92.288231803498306</v>
      </c>
      <c r="E123" s="1357">
        <v>75.033667849772826</v>
      </c>
      <c r="F123" s="1357">
        <v>21.618913748320292</v>
      </c>
      <c r="G123" s="1358">
        <v>1.3183095807327998</v>
      </c>
      <c r="H123" s="1359">
        <v>69.464971324845365</v>
      </c>
      <c r="I123" s="1357">
        <v>21.002154922507479</v>
      </c>
      <c r="J123" s="1357">
        <v>6.6082236123265305</v>
      </c>
      <c r="K123" s="1357">
        <v>0.78384266611296671</v>
      </c>
      <c r="L123" s="1360">
        <v>1.0245999254963916</v>
      </c>
      <c r="M123" s="1361">
        <v>97.868994118279588</v>
      </c>
      <c r="N123" s="1357">
        <v>96.160180873955397</v>
      </c>
      <c r="O123" s="1357">
        <v>92.33912926456496</v>
      </c>
      <c r="P123" s="1357">
        <v>86.156327413937078</v>
      </c>
      <c r="Q123" s="1358">
        <v>47.433884548275351</v>
      </c>
      <c r="R123" s="1359">
        <v>87.994015512578599</v>
      </c>
      <c r="S123" s="1357">
        <v>13.61063051431349</v>
      </c>
      <c r="T123" s="1357">
        <v>45.013714107301432</v>
      </c>
      <c r="U123" s="1357">
        <v>24.844952725450348</v>
      </c>
      <c r="V123" s="1357">
        <v>85.824178269395901</v>
      </c>
      <c r="W123" s="1357">
        <v>12.224401465164554</v>
      </c>
      <c r="X123" s="1357">
        <v>76.487752065973694</v>
      </c>
      <c r="Y123" s="1357">
        <v>94.039331844630624</v>
      </c>
      <c r="Z123" s="1357">
        <v>75.038102809030818</v>
      </c>
      <c r="AA123" s="1357">
        <v>82.899434382284269</v>
      </c>
      <c r="AB123" s="1357">
        <v>60.001318460829879</v>
      </c>
      <c r="AC123" s="1357">
        <v>64.039516294892863</v>
      </c>
      <c r="AD123" s="1899">
        <v>45.585755723531094</v>
      </c>
      <c r="AE123" s="615"/>
      <c r="AF123" s="615"/>
      <c r="AG123" s="615"/>
      <c r="AH123" s="615"/>
      <c r="AI123" s="615"/>
      <c r="AJ123" s="615"/>
      <c r="AK123" s="615"/>
      <c r="AL123" s="615"/>
      <c r="AM123" s="615"/>
      <c r="AN123" s="615"/>
      <c r="AO123" s="615"/>
      <c r="AP123" s="615"/>
      <c r="AQ123" s="615"/>
      <c r="AR123" s="615"/>
      <c r="AS123" s="615"/>
      <c r="AT123" s="615"/>
      <c r="AU123" s="615"/>
      <c r="AV123" s="615"/>
      <c r="AW123" s="615"/>
      <c r="AX123" s="615"/>
      <c r="AY123" s="615"/>
      <c r="AZ123" s="216"/>
      <c r="BA123" s="2200"/>
      <c r="BB123" s="156" t="s">
        <v>51</v>
      </c>
      <c r="BC123" s="369">
        <v>8305.0743390000189</v>
      </c>
      <c r="BD123" s="373">
        <v>7972.4795919999997</v>
      </c>
      <c r="BE123" s="373">
        <v>6456.388656000001</v>
      </c>
      <c r="BF123" s="373">
        <v>1860.4304320000015</v>
      </c>
      <c r="BG123" s="377">
        <v>113.47668900000001</v>
      </c>
      <c r="BH123" s="381">
        <v>2475.3569180000009</v>
      </c>
      <c r="BI123" s="373">
        <v>747.6310909999994</v>
      </c>
      <c r="BJ123" s="373">
        <v>235.52725200000003</v>
      </c>
      <c r="BK123" s="373">
        <v>27.947619</v>
      </c>
      <c r="BL123" s="377">
        <v>36.484003000000001</v>
      </c>
      <c r="BM123" s="381">
        <v>4954.0423370000008</v>
      </c>
      <c r="BN123" s="373">
        <v>4835.6024480000042</v>
      </c>
      <c r="BO123" s="373">
        <v>4657.8980799999999</v>
      </c>
      <c r="BP123" s="373">
        <v>4345.3280680000016</v>
      </c>
      <c r="BQ123" s="377">
        <v>2392.031892</v>
      </c>
      <c r="BR123" s="381">
        <v>1940.209408999998</v>
      </c>
      <c r="BS123" s="373">
        <v>401.5580480000001</v>
      </c>
      <c r="BT123" s="373">
        <v>638.69559000000061</v>
      </c>
      <c r="BU123" s="373">
        <v>379.93599999999998</v>
      </c>
      <c r="BV123" s="373">
        <v>3884.0820710000016</v>
      </c>
      <c r="BW123" s="373">
        <v>976.2644650000002</v>
      </c>
      <c r="BX123" s="373">
        <v>1072.6197909999999</v>
      </c>
      <c r="BY123" s="385">
        <v>4589.6255090000068</v>
      </c>
      <c r="BZ123" s="385">
        <v>1584.5303470000024</v>
      </c>
      <c r="CA123" s="385">
        <v>3716.8859430000034</v>
      </c>
      <c r="CB123" s="385">
        <v>1915.7213049999991</v>
      </c>
      <c r="CC123" s="385">
        <v>2476.1259780000005</v>
      </c>
      <c r="CD123" s="385">
        <v>1131.5952519999996</v>
      </c>
      <c r="CE123" s="1912"/>
      <c r="CF123" s="1912"/>
      <c r="CG123" s="1912"/>
      <c r="CH123" s="1912"/>
      <c r="CI123" s="1912"/>
      <c r="CJ123" s="1912"/>
      <c r="CK123" s="1912"/>
      <c r="CL123" s="1912"/>
      <c r="CM123" s="1912"/>
      <c r="CN123" s="1912"/>
      <c r="CO123" s="1912"/>
      <c r="CP123" s="1912"/>
      <c r="CQ123" s="1912"/>
      <c r="CR123" s="1912"/>
      <c r="CS123" s="1912"/>
      <c r="CT123" s="1912"/>
      <c r="CU123" s="1912"/>
      <c r="CV123" s="1912"/>
      <c r="CW123" s="1912"/>
      <c r="CX123" s="1912"/>
      <c r="CY123" s="1912"/>
      <c r="CZ123" s="1849"/>
    </row>
    <row r="124" s="424" customFormat="true" ht="15" customHeight="true" x14ac:dyDescent="0.2">
      <c r="A124" s="2304" t="s">
        <v>50</v>
      </c>
      <c r="B124" s="1466" t="s">
        <v>15</v>
      </c>
      <c r="C124" s="913">
        <f>C122*C129/100</f>
        <v>2.1018335482943828</v>
      </c>
      <c r="D124" s="914">
        <f>D122*D129/100</f>
        <v>6.4063008354378734</v>
      </c>
      <c r="E124" s="914">
        <f t="shared" ref="E124:AD124" si="3">E122*E129/100</f>
        <v>15.707632030361538</v>
      </c>
      <c r="F124" s="914">
        <f t="shared" si="3"/>
        <v>55.45160562719672</v>
      </c>
      <c r="G124" s="915">
        <f t="shared" si="3"/>
        <v>88.390281010598159</v>
      </c>
      <c r="H124" s="916">
        <f t="shared" si="3"/>
        <v>13.683027708944387</v>
      </c>
      <c r="I124" s="914">
        <f t="shared" si="3"/>
        <v>45.16783383897009</v>
      </c>
      <c r="J124" s="914">
        <f t="shared" si="3"/>
        <v>71.230554364817223</v>
      </c>
      <c r="K124" s="914">
        <f t="shared" si="3"/>
        <v>86.02898787410777</v>
      </c>
      <c r="L124" s="917">
        <f t="shared" si="3"/>
        <v>93.658431907604083</v>
      </c>
      <c r="M124" s="913">
        <f t="shared" si="3"/>
        <v>1.4817810801763054</v>
      </c>
      <c r="N124" s="914">
        <f t="shared" si="3"/>
        <v>3.052808061892395</v>
      </c>
      <c r="O124" s="914">
        <f t="shared" si="3"/>
        <v>6.6770840845096551</v>
      </c>
      <c r="P124" s="914">
        <f t="shared" si="3"/>
        <v>11.268497928088543</v>
      </c>
      <c r="Q124" s="915">
        <f t="shared" si="3"/>
        <v>45.554255766659516</v>
      </c>
      <c r="R124" s="916">
        <f t="shared" si="3"/>
        <v>9.4032774007179523</v>
      </c>
      <c r="S124" s="914">
        <f t="shared" si="3"/>
        <v>57.663190171932392</v>
      </c>
      <c r="T124" s="914">
        <f t="shared" si="3"/>
        <v>51.097057684158827</v>
      </c>
      <c r="U124" s="914">
        <f t="shared" si="3"/>
        <v>59.72160016002212</v>
      </c>
      <c r="V124" s="914">
        <f t="shared" si="3"/>
        <v>12.290414946334442</v>
      </c>
      <c r="W124" s="914">
        <f t="shared" si="3"/>
        <v>67.728899178192506</v>
      </c>
      <c r="X124" s="914">
        <f t="shared" si="3"/>
        <v>18.950404543786661</v>
      </c>
      <c r="Y124" s="914">
        <f t="shared" si="3"/>
        <v>5.4379473406537757</v>
      </c>
      <c r="Z124" s="914">
        <f t="shared" si="3"/>
        <v>22.452310232840741</v>
      </c>
      <c r="AA124" s="914">
        <f t="shared" si="3"/>
        <v>15.014498611443923</v>
      </c>
      <c r="AB124" s="914">
        <f t="shared" si="3"/>
        <v>30.873737688419627</v>
      </c>
      <c r="AC124" s="914">
        <f t="shared" si="3"/>
        <v>30.090614672415537</v>
      </c>
      <c r="AD124" s="917">
        <f t="shared" si="3"/>
        <v>45.460032010165087</v>
      </c>
      <c r="AE124" s="615"/>
      <c r="AF124" s="615"/>
      <c r="AG124" s="615"/>
      <c r="AH124" s="615"/>
      <c r="AI124" s="615"/>
      <c r="AJ124" s="615"/>
      <c r="AK124" s="615"/>
      <c r="AL124" s="615"/>
      <c r="AM124" s="615"/>
      <c r="AN124" s="615"/>
      <c r="AO124" s="615"/>
      <c r="AP124" s="615"/>
      <c r="AQ124" s="615"/>
      <c r="AR124" s="615"/>
      <c r="AS124" s="615"/>
      <c r="AT124" s="615"/>
      <c r="AU124" s="615"/>
      <c r="AV124" s="615"/>
      <c r="AW124" s="615"/>
      <c r="AX124" s="615"/>
      <c r="AY124" s="615"/>
      <c r="AZ124" s="216"/>
      <c r="BA124" s="2200" t="s">
        <v>50</v>
      </c>
      <c r="BB124" s="156" t="s">
        <v>15</v>
      </c>
      <c r="BC124" s="369">
        <v>180.30337399999993</v>
      </c>
      <c r="BD124" s="373">
        <v>553.41945199999998</v>
      </c>
      <c r="BE124" s="373">
        <v>1350.6069460000001</v>
      </c>
      <c r="BF124" s="373">
        <v>4751.9582650000038</v>
      </c>
      <c r="BG124" s="377">
        <v>7608.4074449999925</v>
      </c>
      <c r="BH124" s="381">
        <v>487.58930800000002</v>
      </c>
      <c r="BI124" s="373">
        <v>1606.5686540000006</v>
      </c>
      <c r="BJ124" s="373">
        <v>2521.4433690000028</v>
      </c>
      <c r="BK124" s="373">
        <v>3067.3315960000027</v>
      </c>
      <c r="BL124" s="377">
        <v>3334.9939090000039</v>
      </c>
      <c r="BM124" s="381">
        <v>75.006454000000005</v>
      </c>
      <c r="BN124" s="373">
        <v>153.51641399999997</v>
      </c>
      <c r="BO124" s="373">
        <v>336.81471099999993</v>
      </c>
      <c r="BP124" s="373">
        <v>568.33109999999988</v>
      </c>
      <c r="BQ124" s="377">
        <v>2293.0999670000033</v>
      </c>
      <c r="BR124" s="381">
        <v>207.33600100000004</v>
      </c>
      <c r="BS124" s="373">
        <v>1700.2119930000024</v>
      </c>
      <c r="BT124" s="373">
        <v>722.01584300000104</v>
      </c>
      <c r="BU124" s="373">
        <v>913.27949499999966</v>
      </c>
      <c r="BV124" s="373">
        <v>556.21832099999983</v>
      </c>
      <c r="BW124" s="373">
        <v>5391.4361129999925</v>
      </c>
      <c r="BX124" s="373">
        <v>265.74946199999999</v>
      </c>
      <c r="BY124" s="385">
        <v>265.12827399999998</v>
      </c>
      <c r="BZ124" s="385">
        <v>474.11069299999997</v>
      </c>
      <c r="CA124" s="385">
        <v>673.19131000000004</v>
      </c>
      <c r="CB124" s="385">
        <v>985.73628999999914</v>
      </c>
      <c r="CC124" s="385">
        <v>1161.8073300000005</v>
      </c>
      <c r="CD124" s="385">
        <v>1128.4743569999996</v>
      </c>
      <c r="CE124" s="1912"/>
      <c r="CF124" s="1912"/>
      <c r="CG124" s="1912"/>
      <c r="CH124" s="1912"/>
      <c r="CI124" s="1912"/>
      <c r="CJ124" s="1912"/>
      <c r="CK124" s="1912"/>
      <c r="CL124" s="1912"/>
      <c r="CM124" s="1912"/>
      <c r="CN124" s="1912"/>
      <c r="CO124" s="1912"/>
      <c r="CP124" s="1912"/>
      <c r="CQ124" s="1912"/>
      <c r="CR124" s="1912"/>
      <c r="CS124" s="1912"/>
      <c r="CT124" s="1912"/>
      <c r="CU124" s="1912"/>
      <c r="CV124" s="1912"/>
      <c r="CW124" s="1912"/>
      <c r="CX124" s="1912"/>
      <c r="CY124" s="1912"/>
      <c r="CZ124" s="1849"/>
    </row>
    <row r="125" s="424" customFormat="true" ht="15" customHeight="true" x14ac:dyDescent="0.2">
      <c r="A125" s="2304"/>
      <c r="B125" s="1466" t="s">
        <v>16</v>
      </c>
      <c r="C125" s="913">
        <f>C122*C128/100</f>
        <v>1.0842051844637834</v>
      </c>
      <c r="D125" s="914">
        <f>D122*D128/100</f>
        <v>1.3054673610638921</v>
      </c>
      <c r="E125" s="914">
        <f t="shared" ref="E125:AD125" si="4">E122*E128/100</f>
        <v>9.2587001198656917</v>
      </c>
      <c r="F125" s="914">
        <f t="shared" si="4"/>
        <v>22.929480624482931</v>
      </c>
      <c r="G125" s="915">
        <f t="shared" si="4"/>
        <v>10.291409408669161</v>
      </c>
      <c r="H125" s="916">
        <f t="shared" si="4"/>
        <v>16.852000966210188</v>
      </c>
      <c r="I125" s="914">
        <f t="shared" si="4"/>
        <v>33.830011238522424</v>
      </c>
      <c r="J125" s="914">
        <f t="shared" si="4"/>
        <v>22.161222022856208</v>
      </c>
      <c r="K125" s="914">
        <f t="shared" si="4"/>
        <v>13.187169459779195</v>
      </c>
      <c r="L125" s="917">
        <f t="shared" si="4"/>
        <v>5.316968166899505</v>
      </c>
      <c r="M125" s="913">
        <f t="shared" si="4"/>
        <v>0.64922480154410422</v>
      </c>
      <c r="N125" s="914">
        <f t="shared" si="4"/>
        <v>0.78701106415227673</v>
      </c>
      <c r="O125" s="914">
        <f t="shared" si="4"/>
        <v>0.98378665092542306</v>
      </c>
      <c r="P125" s="914">
        <f t="shared" si="4"/>
        <v>2.5751746579744843</v>
      </c>
      <c r="Q125" s="915">
        <f t="shared" si="4"/>
        <v>7.0118596850651826</v>
      </c>
      <c r="R125" s="916">
        <f t="shared" si="4"/>
        <v>2.6027070867035467</v>
      </c>
      <c r="S125" s="914">
        <f t="shared" si="4"/>
        <v>28.726179313754116</v>
      </c>
      <c r="T125" s="914">
        <f t="shared" si="4"/>
        <v>3.8892282085400156</v>
      </c>
      <c r="U125" s="914">
        <f t="shared" si="4"/>
        <v>15.433447114527448</v>
      </c>
      <c r="V125" s="914">
        <f t="shared" si="4"/>
        <v>1.8854067842696025</v>
      </c>
      <c r="W125" s="914">
        <f t="shared" si="4"/>
        <v>20.046699356642979</v>
      </c>
      <c r="X125" s="914">
        <f t="shared" si="4"/>
        <v>4.5618433902396109</v>
      </c>
      <c r="Y125" s="914">
        <f t="shared" si="4"/>
        <v>0.52272081471549681</v>
      </c>
      <c r="Z125" s="914">
        <f t="shared" si="4"/>
        <v>2.5095869581283607</v>
      </c>
      <c r="AA125" s="914">
        <f t="shared" si="4"/>
        <v>2.0860670062717519</v>
      </c>
      <c r="AB125" s="914">
        <f t="shared" si="4"/>
        <v>9.1249438507504372</v>
      </c>
      <c r="AC125" s="914">
        <f t="shared" si="4"/>
        <v>5.8698690326916987</v>
      </c>
      <c r="AD125" s="917">
        <f t="shared" si="4"/>
        <v>8.9542122663036636</v>
      </c>
      <c r="AE125" s="615"/>
      <c r="AF125" s="615"/>
      <c r="AG125" s="615"/>
      <c r="AH125" s="615"/>
      <c r="AI125" s="615"/>
      <c r="AJ125" s="615"/>
      <c r="AK125" s="615"/>
      <c r="AL125" s="615"/>
      <c r="AM125" s="615"/>
      <c r="AN125" s="615"/>
      <c r="AO125" s="615"/>
      <c r="AP125" s="615"/>
      <c r="AQ125" s="615"/>
      <c r="AR125" s="615"/>
      <c r="AS125" s="615"/>
      <c r="AT125" s="615"/>
      <c r="AU125" s="615"/>
      <c r="AV125" s="615"/>
      <c r="AW125" s="615"/>
      <c r="AX125" s="615"/>
      <c r="AY125" s="615"/>
      <c r="AZ125" s="216"/>
      <c r="BA125" s="2200"/>
      <c r="BB125" s="156" t="s">
        <v>16</v>
      </c>
      <c r="BC125" s="369">
        <v>93.007295000000013</v>
      </c>
      <c r="BD125" s="373">
        <v>112.77507099999995</v>
      </c>
      <c r="BE125" s="373">
        <v>796.10119900000063</v>
      </c>
      <c r="BF125" s="373">
        <v>1964.9554550000041</v>
      </c>
      <c r="BG125" s="377">
        <v>885.85798199999999</v>
      </c>
      <c r="BH125" s="381">
        <v>600.51442300000042</v>
      </c>
      <c r="BI125" s="373">
        <v>1203.2951550000023</v>
      </c>
      <c r="BJ125" s="373">
        <v>784.47046799999998</v>
      </c>
      <c r="BK125" s="373">
        <v>470.18362700000006</v>
      </c>
      <c r="BL125" s="377">
        <v>189.32685600000005</v>
      </c>
      <c r="BM125" s="381">
        <v>32.863188000000001</v>
      </c>
      <c r="BN125" s="373">
        <v>39.576388000000001</v>
      </c>
      <c r="BO125" s="373">
        <v>49.625526999999998</v>
      </c>
      <c r="BP125" s="373">
        <v>129.879941</v>
      </c>
      <c r="BQ125" s="377">
        <v>352.96142899999984</v>
      </c>
      <c r="BR125" s="381">
        <v>57.387957000000007</v>
      </c>
      <c r="BS125" s="373">
        <v>846.99778900000092</v>
      </c>
      <c r="BT125" s="373">
        <v>54.955892000000006</v>
      </c>
      <c r="BU125" s="373">
        <v>236.01261099999988</v>
      </c>
      <c r="BV125" s="373">
        <v>85.326476</v>
      </c>
      <c r="BW125" s="373">
        <v>1595.7811239999994</v>
      </c>
      <c r="BX125" s="373">
        <v>63.972640999999989</v>
      </c>
      <c r="BY125" s="385">
        <v>25.485364000000001</v>
      </c>
      <c r="BZ125" s="385">
        <v>52.993299999999998</v>
      </c>
      <c r="CA125" s="385">
        <v>93.531074000000018</v>
      </c>
      <c r="CB125" s="385">
        <v>291.34108700000002</v>
      </c>
      <c r="CC125" s="385">
        <v>226.63734000000002</v>
      </c>
      <c r="CD125" s="385">
        <v>222.27434699999986</v>
      </c>
      <c r="CE125" s="1912"/>
      <c r="CF125" s="1912"/>
      <c r="CG125" s="1912"/>
      <c r="CH125" s="1912"/>
      <c r="CI125" s="1912"/>
      <c r="CJ125" s="1912"/>
      <c r="CK125" s="1912"/>
      <c r="CL125" s="1912"/>
      <c r="CM125" s="1912"/>
      <c r="CN125" s="1912"/>
      <c r="CO125" s="1912"/>
      <c r="CP125" s="1912"/>
      <c r="CQ125" s="1912"/>
      <c r="CR125" s="1912"/>
      <c r="CS125" s="1912"/>
      <c r="CT125" s="1912"/>
      <c r="CU125" s="1912"/>
      <c r="CV125" s="1912"/>
      <c r="CW125" s="1912"/>
      <c r="CX125" s="1912"/>
      <c r="CY125" s="1912"/>
      <c r="CZ125" s="1849"/>
    </row>
    <row r="126" s="424" customFormat="true" ht="15" customHeight="true" x14ac:dyDescent="0.2">
      <c r="A126" s="2304"/>
      <c r="B126" s="1466" t="s">
        <v>22</v>
      </c>
      <c r="C126" s="913">
        <f>100-C124-C125-C127</f>
        <v>2.2804141783978906</v>
      </c>
      <c r="D126" s="914">
        <f>100-D124-D125-D127</f>
        <v>4.4203144361812008</v>
      </c>
      <c r="E126" s="914">
        <f t="shared" ref="E126:AD126" si="5">100-E124-E125-E127</f>
        <v>7.4618376417914476</v>
      </c>
      <c r="F126" s="914">
        <f t="shared" si="5"/>
        <v>7.1364254863756749</v>
      </c>
      <c r="G126" s="915">
        <f t="shared" si="5"/>
        <v>1.0863703482260545</v>
      </c>
      <c r="H126" s="916">
        <f t="shared" si="5"/>
        <v>8.3166664709253979</v>
      </c>
      <c r="I126" s="914">
        <f t="shared" si="5"/>
        <v>6.122412888302474</v>
      </c>
      <c r="J126" s="914">
        <f t="shared" si="5"/>
        <v>5.1031650031192495</v>
      </c>
      <c r="K126" s="914">
        <f t="shared" si="5"/>
        <v>0.60747313770497557</v>
      </c>
      <c r="L126" s="917">
        <f t="shared" si="5"/>
        <v>1.0245999254964122</v>
      </c>
      <c r="M126" s="913">
        <f t="shared" si="5"/>
        <v>2.2260525956885715</v>
      </c>
      <c r="N126" s="914">
        <f t="shared" si="5"/>
        <v>1.4843129338568843</v>
      </c>
      <c r="O126" s="914">
        <f t="shared" si="5"/>
        <v>4.183865825313589</v>
      </c>
      <c r="P126" s="914">
        <f t="shared" si="5"/>
        <v>5.8482200023720736</v>
      </c>
      <c r="Q126" s="915">
        <f t="shared" si="5"/>
        <v>9.5614557557261008</v>
      </c>
      <c r="R126" s="916">
        <f t="shared" si="5"/>
        <v>1.4056071926638793</v>
      </c>
      <c r="S126" s="914">
        <f t="shared" si="5"/>
        <v>5.1830161910793855</v>
      </c>
      <c r="T126" s="914">
        <f t="shared" si="5"/>
        <v>11.598027621777383</v>
      </c>
      <c r="U126" s="914">
        <f t="shared" si="5"/>
        <v>5.5734769499456966</v>
      </c>
      <c r="V126" s="914">
        <f t="shared" si="5"/>
        <v>5.8328501597538462</v>
      </c>
      <c r="W126" s="914">
        <f t="shared" si="5"/>
        <v>1.5339582537963992</v>
      </c>
      <c r="X126" s="914">
        <f t="shared" si="5"/>
        <v>6.1810906007206086</v>
      </c>
      <c r="Y126" s="914">
        <f t="shared" si="5"/>
        <v>5.55794982763598</v>
      </c>
      <c r="Z126" s="914">
        <f t="shared" si="5"/>
        <v>1.1249124694572714</v>
      </c>
      <c r="AA126" s="914">
        <f t="shared" si="5"/>
        <v>6.575805835325454</v>
      </c>
      <c r="AB126" s="914">
        <f t="shared" si="5"/>
        <v>9.9364040955214037</v>
      </c>
      <c r="AC126" s="914">
        <f t="shared" si="5"/>
        <v>1.785390076626193</v>
      </c>
      <c r="AD126" s="917">
        <f t="shared" si="5"/>
        <v>1.7805399567280773</v>
      </c>
      <c r="AE126" s="615"/>
      <c r="AF126" s="615"/>
      <c r="AG126" s="615"/>
      <c r="AH126" s="615"/>
      <c r="AI126" s="615"/>
      <c r="AJ126" s="615"/>
      <c r="AK126" s="615"/>
      <c r="AL126" s="615"/>
      <c r="AM126" s="615"/>
      <c r="AN126" s="615"/>
      <c r="AO126" s="615"/>
      <c r="AP126" s="615"/>
      <c r="AQ126" s="615"/>
      <c r="AR126" s="615"/>
      <c r="AS126" s="615"/>
      <c r="AT126" s="615"/>
      <c r="AU126" s="615"/>
      <c r="AV126" s="615"/>
      <c r="AW126" s="615"/>
      <c r="AX126" s="615"/>
      <c r="AY126" s="615"/>
      <c r="AZ126" s="216"/>
      <c r="BA126" s="2200"/>
      <c r="BB126" s="156" t="s">
        <v>22</v>
      </c>
      <c r="BC126" s="369">
        <v>195.62270800000005</v>
      </c>
      <c r="BD126" s="373">
        <v>381.85655899999989</v>
      </c>
      <c r="BE126" s="373">
        <v>643.11869300000023</v>
      </c>
      <c r="BF126" s="373">
        <v>618.2175719999999</v>
      </c>
      <c r="BG126" s="377">
        <v>93.511958000000007</v>
      </c>
      <c r="BH126" s="381">
        <v>296.36113699999976</v>
      </c>
      <c r="BI126" s="373">
        <v>218.28502699999999</v>
      </c>
      <c r="BJ126" s="373">
        <v>182.22648800000002</v>
      </c>
      <c r="BK126" s="373">
        <v>21.659228999999996</v>
      </c>
      <c r="BL126" s="377">
        <v>36.484003000000001</v>
      </c>
      <c r="BM126" s="381">
        <v>112.68082299999999</v>
      </c>
      <c r="BN126" s="373">
        <v>74.641573999999991</v>
      </c>
      <c r="BO126" s="373">
        <v>211.04834700000006</v>
      </c>
      <c r="BP126" s="373">
        <v>294.9572629999999</v>
      </c>
      <c r="BQ126" s="377">
        <v>483.98359900000003</v>
      </c>
      <c r="BR126" s="381">
        <v>30.992702000000001</v>
      </c>
      <c r="BS126" s="373">
        <v>153.04726799999992</v>
      </c>
      <c r="BT126" s="373">
        <v>165.64063499999992</v>
      </c>
      <c r="BU126" s="373">
        <v>85.231176000000005</v>
      </c>
      <c r="BV126" s="373">
        <v>263.97303399999987</v>
      </c>
      <c r="BW126" s="373">
        <v>124.93297599999998</v>
      </c>
      <c r="BX126" s="373">
        <v>86.68002300000002</v>
      </c>
      <c r="BY126" s="385">
        <v>271.52246600000001</v>
      </c>
      <c r="BZ126" s="385">
        <v>23.754038000000001</v>
      </c>
      <c r="CA126" s="385">
        <v>294.83337799999998</v>
      </c>
      <c r="CB126" s="385">
        <v>317.24937900000003</v>
      </c>
      <c r="CC126" s="385">
        <v>70.271288999999996</v>
      </c>
      <c r="CD126" s="385">
        <v>44.199126</v>
      </c>
      <c r="CE126" s="1912"/>
      <c r="CF126" s="1912"/>
      <c r="CG126" s="1912"/>
      <c r="CH126" s="1912"/>
      <c r="CI126" s="1912"/>
      <c r="CJ126" s="1912"/>
      <c r="CK126" s="1912"/>
      <c r="CL126" s="1912"/>
      <c r="CM126" s="1912"/>
      <c r="CN126" s="1912"/>
      <c r="CO126" s="1912"/>
      <c r="CP126" s="1912"/>
      <c r="CQ126" s="1912"/>
      <c r="CR126" s="1912"/>
      <c r="CS126" s="1912"/>
      <c r="CT126" s="1912"/>
      <c r="CU126" s="1912"/>
      <c r="CV126" s="1912"/>
      <c r="CW126" s="1912"/>
      <c r="CX126" s="1912"/>
      <c r="CY126" s="1912"/>
      <c r="CZ126" s="1849"/>
    </row>
    <row r="127" s="424" customFormat="true" ht="15" customHeight="true" x14ac:dyDescent="0.2">
      <c r="A127" s="2304"/>
      <c r="B127" s="1466" t="s">
        <v>19</v>
      </c>
      <c r="C127" s="1356">
        <v>94.533547088843946</v>
      </c>
      <c r="D127" s="1357">
        <v>87.867917367317034</v>
      </c>
      <c r="E127" s="1357">
        <v>67.571830207981321</v>
      </c>
      <c r="F127" s="1357">
        <v>14.482488261944674</v>
      </c>
      <c r="G127" s="1358">
        <v>0.23193923250662637</v>
      </c>
      <c r="H127" s="1359">
        <v>61.148304853920024</v>
      </c>
      <c r="I127" s="1357">
        <v>14.879742034205012</v>
      </c>
      <c r="J127" s="1357">
        <v>1.5050586092073188</v>
      </c>
      <c r="K127" s="1357">
        <v>0.17636952840805936</v>
      </c>
      <c r="L127" s="1360">
        <v>0</v>
      </c>
      <c r="M127" s="1361">
        <v>95.642941522591016</v>
      </c>
      <c r="N127" s="1357">
        <v>94.675867940098442</v>
      </c>
      <c r="O127" s="1357">
        <v>88.155263439251328</v>
      </c>
      <c r="P127" s="1357">
        <v>80.30810741156489</v>
      </c>
      <c r="Q127" s="1358">
        <v>37.872428792549201</v>
      </c>
      <c r="R127" s="1359">
        <v>86.58840831991462</v>
      </c>
      <c r="S127" s="1357">
        <v>8.4276143232341063</v>
      </c>
      <c r="T127" s="1357">
        <v>33.415686485523771</v>
      </c>
      <c r="U127" s="1357">
        <v>19.271475775504737</v>
      </c>
      <c r="V127" s="1357">
        <v>79.991328109642112</v>
      </c>
      <c r="W127" s="1357">
        <v>10.690443211368116</v>
      </c>
      <c r="X127" s="1357">
        <v>70.306661465253114</v>
      </c>
      <c r="Y127" s="1357">
        <v>88.481382016994743</v>
      </c>
      <c r="Z127" s="1357">
        <v>73.913190339573617</v>
      </c>
      <c r="AA127" s="1357">
        <v>76.323628546958872</v>
      </c>
      <c r="AB127" s="1357">
        <v>50.064914365308532</v>
      </c>
      <c r="AC127" s="1357">
        <v>62.25412621826657</v>
      </c>
      <c r="AD127" s="1899">
        <v>43.805215766803173</v>
      </c>
      <c r="AE127" s="615"/>
      <c r="AF127" s="615"/>
      <c r="AG127" s="615"/>
      <c r="AH127" s="615"/>
      <c r="AI127" s="615"/>
      <c r="AJ127" s="615"/>
      <c r="AK127" s="615"/>
      <c r="AL127" s="615"/>
      <c r="AM127" s="615"/>
      <c r="AN127" s="615"/>
      <c r="AO127" s="615"/>
      <c r="AP127" s="615"/>
      <c r="AQ127" s="615"/>
      <c r="AR127" s="615"/>
      <c r="AS127" s="615"/>
      <c r="AT127" s="615"/>
      <c r="AU127" s="615"/>
      <c r="AV127" s="615"/>
      <c r="AW127" s="615"/>
      <c r="AX127" s="615"/>
      <c r="AY127" s="615"/>
      <c r="AZ127" s="216"/>
      <c r="BA127" s="2200"/>
      <c r="BB127" s="156" t="s">
        <v>19</v>
      </c>
      <c r="BC127" s="369">
        <v>8109.4516310000163</v>
      </c>
      <c r="BD127" s="373">
        <v>7590.6230330000008</v>
      </c>
      <c r="BE127" s="373">
        <v>5813.2699629999915</v>
      </c>
      <c r="BF127" s="373">
        <v>1242.2128599999996</v>
      </c>
      <c r="BG127" s="377">
        <v>19.964731000000004</v>
      </c>
      <c r="BH127" s="381">
        <v>2178.9957809999987</v>
      </c>
      <c r="BI127" s="373">
        <v>529.34606399999996</v>
      </c>
      <c r="BJ127" s="373">
        <v>53.300763999999987</v>
      </c>
      <c r="BK127" s="373">
        <v>6.2883900000000006</v>
      </c>
      <c r="BL127" s="377">
        <v>0</v>
      </c>
      <c r="BM127" s="381">
        <v>4841.3615140000011</v>
      </c>
      <c r="BN127" s="373">
        <v>4760.960874000004</v>
      </c>
      <c r="BO127" s="373">
        <v>4446.8497329999982</v>
      </c>
      <c r="BP127" s="373">
        <v>4050.3708049999991</v>
      </c>
      <c r="BQ127" s="377">
        <v>1908.0482930000003</v>
      </c>
      <c r="BR127" s="381">
        <v>1909.2167069999982</v>
      </c>
      <c r="BS127" s="373">
        <v>248.51077999999981</v>
      </c>
      <c r="BT127" s="373">
        <v>473.05495500000018</v>
      </c>
      <c r="BU127" s="373">
        <v>294.70482400000009</v>
      </c>
      <c r="BV127" s="373">
        <v>3620.1090370000029</v>
      </c>
      <c r="BW127" s="373">
        <v>851.33148899999992</v>
      </c>
      <c r="BX127" s="373">
        <v>985.93976799999894</v>
      </c>
      <c r="BY127" s="385">
        <v>4318.1030430000064</v>
      </c>
      <c r="BZ127" s="385">
        <v>1560.7763090000024</v>
      </c>
      <c r="CA127" s="385">
        <v>3422.0525650000018</v>
      </c>
      <c r="CB127" s="385">
        <v>1598.4719259999995</v>
      </c>
      <c r="CC127" s="385">
        <v>2405.8546890000007</v>
      </c>
      <c r="CD127" s="385">
        <v>1087.396125999999</v>
      </c>
      <c r="CE127" s="1912"/>
      <c r="CF127" s="1912"/>
      <c r="CG127" s="1912"/>
      <c r="CH127" s="1912"/>
      <c r="CI127" s="1912"/>
      <c r="CJ127" s="1912"/>
      <c r="CK127" s="1912"/>
      <c r="CL127" s="1912"/>
      <c r="CM127" s="1912"/>
      <c r="CN127" s="1912"/>
      <c r="CO127" s="1912"/>
      <c r="CP127" s="1912"/>
      <c r="CQ127" s="1912"/>
      <c r="CR127" s="1912"/>
      <c r="CS127" s="1912"/>
      <c r="CT127" s="1912"/>
      <c r="CU127" s="1912"/>
      <c r="CV127" s="1912"/>
      <c r="CW127" s="1912"/>
      <c r="CX127" s="1912"/>
      <c r="CY127" s="1912"/>
      <c r="CZ127" s="1849"/>
    </row>
    <row r="128" s="424" customFormat="true" ht="15" customHeight="true" x14ac:dyDescent="0.2">
      <c r="A128" s="2304" t="s">
        <v>175</v>
      </c>
      <c r="B128" s="1466" t="s">
        <v>49</v>
      </c>
      <c r="C128" s="1356">
        <v>34.029880845961422</v>
      </c>
      <c r="D128" s="1357">
        <v>16.928249498682831</v>
      </c>
      <c r="E128" s="1357">
        <v>37.084743021739449</v>
      </c>
      <c r="F128" s="1357">
        <v>29.253843906751957</v>
      </c>
      <c r="G128" s="1358">
        <v>10.428894524348154</v>
      </c>
      <c r="H128" s="1359">
        <v>55.18907856773081</v>
      </c>
      <c r="I128" s="1357">
        <v>42.823967166872855</v>
      </c>
      <c r="J128" s="1357">
        <v>23.729307739970569</v>
      </c>
      <c r="K128" s="1357">
        <v>13.291352753565219</v>
      </c>
      <c r="L128" s="1360">
        <v>5.3720097750523506</v>
      </c>
      <c r="M128" s="1361">
        <v>30.465650381967524</v>
      </c>
      <c r="N128" s="1357">
        <v>20.496045212498395</v>
      </c>
      <c r="O128" s="1357">
        <v>12.841708010748093</v>
      </c>
      <c r="P128" s="1357">
        <v>18.601817125948315</v>
      </c>
      <c r="Q128" s="1358">
        <v>13.339124690514142</v>
      </c>
      <c r="R128" s="1359">
        <v>21.678414539268864</v>
      </c>
      <c r="S128" s="1357">
        <v>33.251983993833491</v>
      </c>
      <c r="T128" s="1357">
        <v>7.0730876715869142</v>
      </c>
      <c r="U128" s="1357">
        <v>20.535476557079889</v>
      </c>
      <c r="V128" s="1357">
        <v>13.300158679332256</v>
      </c>
      <c r="W128" s="1357">
        <v>22.838578934539623</v>
      </c>
      <c r="X128" s="1357">
        <v>19.401987436674801</v>
      </c>
      <c r="Y128" s="1357">
        <v>8.7695003494639856</v>
      </c>
      <c r="Z128" s="1357">
        <v>10.053670756389053</v>
      </c>
      <c r="AA128" s="1357">
        <v>12.198818757846521</v>
      </c>
      <c r="AB128" s="1357">
        <v>22.81311158172683</v>
      </c>
      <c r="AC128" s="1357">
        <v>16.32310922407876</v>
      </c>
      <c r="AD128" s="1899">
        <v>16.455640219514883</v>
      </c>
      <c r="AE128" s="615"/>
      <c r="AF128" s="615"/>
      <c r="AG128" s="615"/>
      <c r="AH128" s="615"/>
      <c r="AI128" s="615"/>
      <c r="AJ128" s="615"/>
      <c r="AK128" s="615"/>
      <c r="AL128" s="615"/>
      <c r="AM128" s="615"/>
      <c r="AN128" s="615"/>
      <c r="AO128" s="615"/>
      <c r="AP128" s="615"/>
      <c r="AQ128" s="615"/>
      <c r="AR128" s="615"/>
      <c r="AS128" s="615"/>
      <c r="AT128" s="615"/>
      <c r="AU128" s="615"/>
      <c r="AV128" s="615"/>
      <c r="AW128" s="615"/>
      <c r="AX128" s="615"/>
      <c r="AY128" s="615"/>
      <c r="AZ128" s="216"/>
      <c r="BA128" s="2200" t="s">
        <v>108</v>
      </c>
      <c r="BB128" s="156" t="s">
        <v>49</v>
      </c>
      <c r="BC128" s="1096" t="s">
        <v>35</v>
      </c>
      <c r="BD128" s="1116" t="s">
        <v>35</v>
      </c>
      <c r="BE128" s="1116" t="s">
        <v>35</v>
      </c>
      <c r="BF128" s="1116" t="s">
        <v>35</v>
      </c>
      <c r="BG128" s="1137" t="s">
        <v>35</v>
      </c>
      <c r="BH128" s="1158" t="s">
        <v>35</v>
      </c>
      <c r="BI128" s="1116" t="s">
        <v>35</v>
      </c>
      <c r="BJ128" s="1116" t="s">
        <v>35</v>
      </c>
      <c r="BK128" s="1116" t="s">
        <v>35</v>
      </c>
      <c r="BL128" s="1137" t="s">
        <v>35</v>
      </c>
      <c r="BM128" s="1158" t="s">
        <v>35</v>
      </c>
      <c r="BN128" s="1116" t="s">
        <v>35</v>
      </c>
      <c r="BO128" s="1116" t="s">
        <v>35</v>
      </c>
      <c r="BP128" s="1116" t="s">
        <v>35</v>
      </c>
      <c r="BQ128" s="1137" t="s">
        <v>35</v>
      </c>
      <c r="BR128" s="1158" t="s">
        <v>35</v>
      </c>
      <c r="BS128" s="1116" t="s">
        <v>35</v>
      </c>
      <c r="BT128" s="1116" t="s">
        <v>35</v>
      </c>
      <c r="BU128" s="1116" t="s">
        <v>35</v>
      </c>
      <c r="BV128" s="1116" t="s">
        <v>35</v>
      </c>
      <c r="BW128" s="1116" t="s">
        <v>35</v>
      </c>
      <c r="BX128" s="1116" t="s">
        <v>35</v>
      </c>
      <c r="BY128" s="1177" t="s">
        <v>35</v>
      </c>
      <c r="BZ128" s="1177" t="s">
        <v>35</v>
      </c>
      <c r="CA128" s="1177" t="s">
        <v>35</v>
      </c>
      <c r="CB128" s="1177" t="s">
        <v>35</v>
      </c>
      <c r="CC128" s="1177" t="s">
        <v>35</v>
      </c>
      <c r="CD128" s="1177" t="s">
        <v>35</v>
      </c>
      <c r="CE128" s="1849"/>
      <c r="CF128" s="1849"/>
      <c r="CG128" s="1849"/>
      <c r="CH128" s="1849"/>
      <c r="CI128" s="1849"/>
      <c r="CJ128" s="1849"/>
      <c r="CK128" s="1849"/>
      <c r="CL128" s="1849"/>
      <c r="CM128" s="1849"/>
      <c r="CN128" s="1849"/>
      <c r="CO128" s="1849"/>
      <c r="CP128" s="1849"/>
      <c r="CQ128" s="1849"/>
      <c r="CR128" s="1849"/>
      <c r="CS128" s="1849"/>
      <c r="CT128" s="1849"/>
      <c r="CU128" s="1849"/>
      <c r="CV128" s="1849"/>
      <c r="CW128" s="1849"/>
      <c r="CX128" s="1849"/>
      <c r="CY128" s="1849"/>
      <c r="CZ128" s="1849"/>
    </row>
    <row r="129" s="424" customFormat="true" ht="15" customHeight="true" x14ac:dyDescent="0.2">
      <c r="A129" s="2305"/>
      <c r="B129" s="1467" t="s">
        <v>48</v>
      </c>
      <c r="C129" s="1362">
        <v>65.970119154038571</v>
      </c>
      <c r="D129" s="1363">
        <v>83.071750501317183</v>
      </c>
      <c r="E129" s="1363">
        <v>62.91525697826048</v>
      </c>
      <c r="F129" s="1363">
        <v>70.746156093248274</v>
      </c>
      <c r="G129" s="1364">
        <v>89.571105475651905</v>
      </c>
      <c r="H129" s="1365">
        <v>44.810921432269211</v>
      </c>
      <c r="I129" s="1363">
        <v>57.176032833127309</v>
      </c>
      <c r="J129" s="1363">
        <v>76.270692260029392</v>
      </c>
      <c r="K129" s="1363">
        <v>86.708647246434708</v>
      </c>
      <c r="L129" s="1366">
        <v>94.627990224947624</v>
      </c>
      <c r="M129" s="1367">
        <v>69.534349618032493</v>
      </c>
      <c r="N129" s="1363">
        <v>79.503954787501598</v>
      </c>
      <c r="O129" s="1363">
        <v>87.158291989251879</v>
      </c>
      <c r="P129" s="1363">
        <v>81.398182874051685</v>
      </c>
      <c r="Q129" s="1364">
        <v>86.660875309485803</v>
      </c>
      <c r="R129" s="1365">
        <v>78.321585460731143</v>
      </c>
      <c r="S129" s="1363">
        <v>66.748016006166637</v>
      </c>
      <c r="T129" s="1363">
        <v>92.92691232841311</v>
      </c>
      <c r="U129" s="1363">
        <v>79.464523442920026</v>
      </c>
      <c r="V129" s="1363">
        <v>86.699841320667716</v>
      </c>
      <c r="W129" s="1363">
        <v>77.161421065460516</v>
      </c>
      <c r="X129" s="1363">
        <v>80.598012563325142</v>
      </c>
      <c r="Y129" s="1363">
        <v>91.230499650536018</v>
      </c>
      <c r="Z129" s="1363">
        <v>89.946329243610947</v>
      </c>
      <c r="AA129" s="1363">
        <v>87.801181242153504</v>
      </c>
      <c r="AB129" s="1363">
        <v>77.18688841827317</v>
      </c>
      <c r="AC129" s="1363">
        <v>83.676890775921237</v>
      </c>
      <c r="AD129" s="1900">
        <v>83.544359780485152</v>
      </c>
      <c r="AE129" s="615"/>
      <c r="AF129" s="615"/>
      <c r="AG129" s="615"/>
      <c r="AH129" s="615"/>
      <c r="AI129" s="615"/>
      <c r="AJ129" s="615"/>
      <c r="AK129" s="615"/>
      <c r="AL129" s="615"/>
      <c r="AM129" s="615"/>
      <c r="AN129" s="615"/>
      <c r="AO129" s="615"/>
      <c r="AP129" s="615"/>
      <c r="AQ129" s="615"/>
      <c r="AR129" s="615"/>
      <c r="AS129" s="615"/>
      <c r="AT129" s="615"/>
      <c r="AU129" s="615"/>
      <c r="AV129" s="615"/>
      <c r="AW129" s="615"/>
      <c r="AX129" s="615"/>
      <c r="AY129" s="615"/>
      <c r="AZ129" s="216"/>
      <c r="BA129" s="2201"/>
      <c r="BB129" s="157" t="s">
        <v>48</v>
      </c>
      <c r="BC129" s="1097" t="s">
        <v>35</v>
      </c>
      <c r="BD129" s="1117" t="s">
        <v>35</v>
      </c>
      <c r="BE129" s="1117" t="s">
        <v>35</v>
      </c>
      <c r="BF129" s="1117" t="s">
        <v>35</v>
      </c>
      <c r="BG129" s="1138" t="s">
        <v>35</v>
      </c>
      <c r="BH129" s="1159" t="s">
        <v>35</v>
      </c>
      <c r="BI129" s="1117" t="s">
        <v>35</v>
      </c>
      <c r="BJ129" s="1117" t="s">
        <v>35</v>
      </c>
      <c r="BK129" s="1117" t="s">
        <v>35</v>
      </c>
      <c r="BL129" s="1138" t="s">
        <v>35</v>
      </c>
      <c r="BM129" s="1159" t="s">
        <v>35</v>
      </c>
      <c r="BN129" s="1117" t="s">
        <v>35</v>
      </c>
      <c r="BO129" s="1117" t="s">
        <v>35</v>
      </c>
      <c r="BP129" s="1117" t="s">
        <v>35</v>
      </c>
      <c r="BQ129" s="1138" t="s">
        <v>35</v>
      </c>
      <c r="BR129" s="1159" t="s">
        <v>35</v>
      </c>
      <c r="BS129" s="1117" t="s">
        <v>35</v>
      </c>
      <c r="BT129" s="1117" t="s">
        <v>35</v>
      </c>
      <c r="BU129" s="1117" t="s">
        <v>35</v>
      </c>
      <c r="BV129" s="1117" t="s">
        <v>35</v>
      </c>
      <c r="BW129" s="1117" t="s">
        <v>35</v>
      </c>
      <c r="BX129" s="1117" t="s">
        <v>35</v>
      </c>
      <c r="BY129" s="1178" t="s">
        <v>35</v>
      </c>
      <c r="BZ129" s="1178" t="s">
        <v>35</v>
      </c>
      <c r="CA129" s="1178" t="s">
        <v>35</v>
      </c>
      <c r="CB129" s="1178" t="s">
        <v>35</v>
      </c>
      <c r="CC129" s="1178" t="s">
        <v>35</v>
      </c>
      <c r="CD129" s="1178" t="s">
        <v>35</v>
      </c>
      <c r="CE129" s="1850"/>
      <c r="CF129" s="1850"/>
      <c r="CG129" s="1850"/>
      <c r="CH129" s="1850"/>
      <c r="CI129" s="1850"/>
      <c r="CJ129" s="1850"/>
      <c r="CK129" s="1850"/>
      <c r="CL129" s="1850"/>
      <c r="CM129" s="1850"/>
      <c r="CN129" s="1850"/>
      <c r="CO129" s="1850"/>
      <c r="CP129" s="1850"/>
      <c r="CQ129" s="1850"/>
      <c r="CR129" s="1850"/>
      <c r="CS129" s="1850"/>
      <c r="CT129" s="1850"/>
      <c r="CU129" s="1850"/>
      <c r="CV129" s="1850"/>
      <c r="CW129" s="1850"/>
      <c r="CX129" s="1850"/>
      <c r="CY129" s="1850"/>
      <c r="CZ129" s="1850"/>
    </row>
    <row r="130" s="131" customFormat="true" ht="15" customHeight="true" x14ac:dyDescent="0.2">
      <c r="A130" s="2138" t="s">
        <v>47</v>
      </c>
      <c r="B130" s="248" t="s">
        <v>42</v>
      </c>
      <c r="C130" s="254">
        <f>C159/(C159+C160)*100</f>
        <v>23.165150757953512</v>
      </c>
      <c r="D130" s="255">
        <f t="shared" ref="D130:AD130" si="6">D159/(D159+D160)*100</f>
        <v>30.687164066943939</v>
      </c>
      <c r="E130" s="255">
        <f t="shared" si="6"/>
        <v>43.967376728544643</v>
      </c>
      <c r="F130" s="255">
        <f t="shared" si="6"/>
        <v>40.976276535932222</v>
      </c>
      <c r="G130" s="256">
        <f t="shared" si="6"/>
        <v>53.418803727451682</v>
      </c>
      <c r="H130" s="257">
        <f t="shared" si="6"/>
        <v>22.345269889677475</v>
      </c>
      <c r="I130" s="255">
        <f t="shared" si="6"/>
        <v>22.287543274231151</v>
      </c>
      <c r="J130" s="255">
        <f t="shared" si="6"/>
        <v>37.331648003732745</v>
      </c>
      <c r="K130" s="1368">
        <v>50</v>
      </c>
      <c r="L130" s="1369">
        <v>50</v>
      </c>
      <c r="M130" s="254">
        <f t="shared" si="6"/>
        <v>7.2850871340701229</v>
      </c>
      <c r="N130" s="255">
        <f t="shared" si="6"/>
        <v>54.025818459545249</v>
      </c>
      <c r="O130" s="255">
        <f t="shared" si="6"/>
        <v>35.793369427021894</v>
      </c>
      <c r="P130" s="255">
        <f t="shared" si="6"/>
        <v>42.675408511320512</v>
      </c>
      <c r="Q130" s="256">
        <f t="shared" si="6"/>
        <v>49.42184116514057</v>
      </c>
      <c r="R130" s="257">
        <f t="shared" si="6"/>
        <v>29.486373093640779</v>
      </c>
      <c r="S130" s="255">
        <f t="shared" si="6"/>
        <v>50.19712885653388</v>
      </c>
      <c r="T130" s="255">
        <f t="shared" si="6"/>
        <v>20.205242828056754</v>
      </c>
      <c r="U130" s="255">
        <f t="shared" si="6"/>
        <v>62.306552181761354</v>
      </c>
      <c r="V130" s="255">
        <f t="shared" si="6"/>
        <v>27.823939248208028</v>
      </c>
      <c r="W130" s="255">
        <f t="shared" si="6"/>
        <v>31.437845102851863</v>
      </c>
      <c r="X130" s="255">
        <f t="shared" si="6"/>
        <v>30.992149369918565</v>
      </c>
      <c r="Y130" s="255">
        <f t="shared" si="6"/>
        <v>2.7345280235623588</v>
      </c>
      <c r="Z130" s="255">
        <f t="shared" si="6"/>
        <v>0</v>
      </c>
      <c r="AA130" s="255">
        <f t="shared" si="6"/>
        <v>58.325798934060266</v>
      </c>
      <c r="AB130" s="255">
        <f t="shared" si="6"/>
        <v>26.319878456490358</v>
      </c>
      <c r="AC130" s="255">
        <f t="shared" si="6"/>
        <v>68.087191671665025</v>
      </c>
      <c r="AD130" s="258">
        <f t="shared" si="6"/>
        <v>46.981501175218696</v>
      </c>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139"/>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140"/>
      <c r="B132" s="241" t="s">
        <v>46</v>
      </c>
      <c r="C132" s="264"/>
      <c r="D132" s="265"/>
      <c r="E132" s="265"/>
      <c r="F132" s="265"/>
      <c r="G132" s="266"/>
      <c r="H132" s="267"/>
      <c r="I132" s="265"/>
      <c r="J132" s="265"/>
      <c r="K132" s="265"/>
      <c r="L132" s="268"/>
      <c r="M132" s="264"/>
      <c r="N132" s="265"/>
      <c r="O132" s="265"/>
      <c r="P132" s="265"/>
      <c r="Q132" s="266"/>
      <c r="R132" s="1765"/>
      <c r="S132" s="1766"/>
      <c r="T132" s="1766"/>
      <c r="U132" s="1766"/>
      <c r="V132" s="1766"/>
      <c r="W132" s="1766"/>
      <c r="X132" s="1766"/>
      <c r="Y132" s="1766"/>
      <c r="Z132" s="1766"/>
      <c r="AA132" s="1766"/>
      <c r="AB132" s="1767"/>
      <c r="AC132" s="1767"/>
      <c r="AD132" s="1767"/>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4" customFormat="true" ht="15" customHeight="true" x14ac:dyDescent="0.2">
      <c r="A133" s="130"/>
      <c r="B133" s="188"/>
      <c r="C133" s="2103" t="s">
        <v>114</v>
      </c>
      <c r="D133" s="2104"/>
      <c r="E133" s="2104"/>
      <c r="F133" s="2104"/>
      <c r="G133" s="2105"/>
      <c r="H133" s="2279" t="s">
        <v>38</v>
      </c>
      <c r="I133" s="2280"/>
      <c r="J133" s="2280"/>
      <c r="K133" s="2280"/>
      <c r="L133" s="2281"/>
      <c r="M133" s="2298" t="s">
        <v>37</v>
      </c>
      <c r="N133" s="2280"/>
      <c r="O133" s="2280"/>
      <c r="P133" s="2280"/>
      <c r="Q133" s="2281"/>
      <c r="R133" s="1875" t="s">
        <v>137</v>
      </c>
      <c r="S133" s="1885"/>
      <c r="T133" s="1885"/>
      <c r="U133" s="1885"/>
      <c r="V133" s="1885"/>
      <c r="W133" s="1885"/>
      <c r="X133" s="1885"/>
      <c r="Y133" s="1885"/>
      <c r="Z133" s="1885"/>
      <c r="AA133" s="1885"/>
      <c r="AB133" s="1885"/>
      <c r="AC133" s="1885"/>
      <c r="AD133" s="1886"/>
      <c r="AE133" s="615"/>
      <c r="AF133" s="615"/>
      <c r="AG133" s="615"/>
      <c r="AH133" s="615"/>
      <c r="AI133" s="615"/>
      <c r="AJ133" s="615"/>
      <c r="AK133" s="615"/>
      <c r="AL133" s="615"/>
      <c r="AM133" s="615"/>
      <c r="AN133" s="615"/>
      <c r="AO133" s="615"/>
      <c r="AP133" s="615"/>
      <c r="AQ133" s="615"/>
      <c r="AR133" s="615"/>
      <c r="AS133" s="615"/>
      <c r="AT133" s="615"/>
      <c r="AU133" s="615"/>
      <c r="AV133" s="615"/>
      <c r="AW133" s="615"/>
      <c r="AX133" s="615"/>
      <c r="AY133" s="615"/>
      <c r="AZ133" s="216"/>
      <c r="BA133" s="217" t="s">
        <v>128</v>
      </c>
      <c r="BB133" s="116" t="s">
        <v>98</v>
      </c>
      <c r="BC133" s="2202" t="s">
        <v>114</v>
      </c>
      <c r="BD133" s="2203"/>
      <c r="BE133" s="2203"/>
      <c r="BF133" s="2203"/>
      <c r="BG133" s="2204"/>
      <c r="BH133" s="2205" t="s">
        <v>38</v>
      </c>
      <c r="BI133" s="2203"/>
      <c r="BJ133" s="2203"/>
      <c r="BK133" s="2203"/>
      <c r="BL133" s="2204"/>
      <c r="BM133" s="2205" t="s">
        <v>37</v>
      </c>
      <c r="BN133" s="2203"/>
      <c r="BO133" s="2203"/>
      <c r="BP133" s="2203"/>
      <c r="BQ133" s="2206"/>
      <c r="BR133" s="1781" t="s">
        <v>137</v>
      </c>
      <c r="BS133" s="1782"/>
      <c r="BT133" s="1782"/>
      <c r="BU133" s="1782"/>
      <c r="BV133" s="1782"/>
      <c r="BW133" s="1782"/>
      <c r="BX133" s="1782"/>
      <c r="BY133" s="1783"/>
      <c r="BZ133" s="313"/>
      <c r="CA133" s="313"/>
      <c r="CB133" s="313"/>
      <c r="CC133" s="313"/>
      <c r="CD133" s="313"/>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4" customFormat="true" ht="12.75" x14ac:dyDescent="0.2">
      <c r="A134" s="189" t="s">
        <v>69</v>
      </c>
      <c r="B134" s="246"/>
      <c r="C134" s="282" t="s">
        <v>0</v>
      </c>
      <c r="D134" s="283" t="s">
        <v>1</v>
      </c>
      <c r="E134" s="283" t="s">
        <v>2</v>
      </c>
      <c r="F134" s="283" t="s">
        <v>3</v>
      </c>
      <c r="G134" s="284" t="s">
        <v>4</v>
      </c>
      <c r="H134" s="1246" t="s">
        <v>0</v>
      </c>
      <c r="I134" s="1204" t="s">
        <v>1</v>
      </c>
      <c r="J134" s="1204" t="s">
        <v>2</v>
      </c>
      <c r="K134" s="1204" t="s">
        <v>3</v>
      </c>
      <c r="L134" s="1205" t="s">
        <v>4</v>
      </c>
      <c r="M134" s="1234" t="s">
        <v>0</v>
      </c>
      <c r="N134" s="1204" t="s">
        <v>1</v>
      </c>
      <c r="O134" s="1204" t="s">
        <v>2</v>
      </c>
      <c r="P134" s="1204" t="s">
        <v>3</v>
      </c>
      <c r="Q134" s="1260" t="s">
        <v>4</v>
      </c>
      <c r="R134" s="1246" t="s">
        <v>146</v>
      </c>
      <c r="S134" s="1204" t="s">
        <v>147</v>
      </c>
      <c r="T134" s="1204" t="s">
        <v>148</v>
      </c>
      <c r="U134" s="1204" t="s">
        <v>149</v>
      </c>
      <c r="V134" s="1204" t="s">
        <v>150</v>
      </c>
      <c r="W134" s="1204" t="s">
        <v>151</v>
      </c>
      <c r="X134" s="1204" t="s">
        <v>152</v>
      </c>
      <c r="Y134" s="1204" t="s">
        <v>153</v>
      </c>
      <c r="Z134" s="1204" t="s">
        <v>154</v>
      </c>
      <c r="AA134" s="1204" t="s">
        <v>155</v>
      </c>
      <c r="AB134" s="1204" t="s">
        <v>156</v>
      </c>
      <c r="AC134" s="1204" t="s">
        <v>157</v>
      </c>
      <c r="AD134" s="1206" t="s">
        <v>158</v>
      </c>
      <c r="AE134" s="615"/>
      <c r="AF134" s="615"/>
      <c r="AG134" s="615"/>
      <c r="AH134" s="615"/>
      <c r="AI134" s="615"/>
      <c r="AJ134" s="615"/>
      <c r="AK134" s="615"/>
      <c r="AL134" s="615"/>
      <c r="AM134" s="615"/>
      <c r="AN134" s="615"/>
      <c r="AO134" s="615"/>
      <c r="AP134" s="615"/>
      <c r="AQ134" s="615"/>
      <c r="AR134" s="615"/>
      <c r="AS134" s="615"/>
      <c r="AT134" s="615"/>
      <c r="AU134" s="615"/>
      <c r="AV134" s="615"/>
      <c r="AW134" s="615"/>
      <c r="AX134" s="615"/>
      <c r="AY134" s="615"/>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146</v>
      </c>
      <c r="BS134" s="174" t="s">
        <v>147</v>
      </c>
      <c r="BT134" s="174" t="s">
        <v>148</v>
      </c>
      <c r="BU134" s="174" t="s">
        <v>149</v>
      </c>
      <c r="BV134" s="174" t="s">
        <v>150</v>
      </c>
      <c r="BW134" s="174" t="s">
        <v>151</v>
      </c>
      <c r="BX134" s="174" t="s">
        <v>152</v>
      </c>
      <c r="BY134" s="175" t="s">
        <v>153</v>
      </c>
      <c r="BZ134" s="175" t="s">
        <v>154</v>
      </c>
      <c r="CA134" s="175" t="s">
        <v>155</v>
      </c>
      <c r="CB134" s="175" t="s">
        <v>156</v>
      </c>
      <c r="CC134" s="175" t="s">
        <v>157</v>
      </c>
      <c r="CD134" s="175" t="s">
        <v>158</v>
      </c>
      <c r="CE134" s="1851"/>
      <c r="CF134" s="1851"/>
      <c r="CG134" s="1851"/>
      <c r="CH134" s="1851"/>
      <c r="CI134" s="1851"/>
      <c r="CJ134" s="1851"/>
      <c r="CK134" s="1851"/>
      <c r="CL134" s="1851"/>
      <c r="CM134" s="1851"/>
      <c r="CN134" s="1851"/>
      <c r="CO134" s="1851"/>
      <c r="CP134" s="1851"/>
      <c r="CQ134" s="1851"/>
      <c r="CR134" s="1851"/>
      <c r="CS134" s="1851"/>
      <c r="CT134" s="1851"/>
      <c r="CU134" s="1851"/>
      <c r="CV134" s="1851"/>
      <c r="CW134" s="1851"/>
      <c r="CX134" s="1851"/>
      <c r="CY134" s="1851"/>
      <c r="CZ134" s="1851"/>
    </row>
    <row r="135" s="424" customFormat="true" ht="15" customHeight="true" x14ac:dyDescent="0.2">
      <c r="A135" s="2299" t="s">
        <v>45</v>
      </c>
      <c r="B135" s="1468" t="s">
        <v>44</v>
      </c>
      <c r="C135" s="1370">
        <v>0</v>
      </c>
      <c r="D135" s="1371">
        <v>0.60237063358651821</v>
      </c>
      <c r="E135" s="1371">
        <v>10.107485234698311</v>
      </c>
      <c r="F135" s="1371">
        <v>63.374073970040548</v>
      </c>
      <c r="G135" s="1372">
        <v>96.297498069701646</v>
      </c>
      <c r="H135" s="1373">
        <v>17.09263875752146</v>
      </c>
      <c r="I135" s="1371">
        <v>64.955100614111501</v>
      </c>
      <c r="J135" s="1371">
        <v>88.284845374594326</v>
      </c>
      <c r="K135" s="1371">
        <v>97.056126044462658</v>
      </c>
      <c r="L135" s="1374">
        <v>97.993293941803643</v>
      </c>
      <c r="M135" s="1375">
        <v>0</v>
      </c>
      <c r="N135" s="1371">
        <v>3.9839797410670293E-2</v>
      </c>
      <c r="O135" s="1371">
        <v>1.4450933978770458E-2</v>
      </c>
      <c r="P135" s="1371">
        <v>2.4607447928485988</v>
      </c>
      <c r="Q135" s="1372">
        <v>30.138401990373019</v>
      </c>
      <c r="R135" s="1373">
        <v>10.651440379785429</v>
      </c>
      <c r="S135" s="1371">
        <v>78.867837480310982</v>
      </c>
      <c r="T135" s="1371">
        <v>51.082627999964757</v>
      </c>
      <c r="U135" s="1371">
        <v>58.842336697151886</v>
      </c>
      <c r="V135" s="1371">
        <v>6.7019803851845001</v>
      </c>
      <c r="W135" s="1371">
        <v>85.515820860938589</v>
      </c>
      <c r="X135" s="1371">
        <v>21.14936673210449</v>
      </c>
      <c r="Y135" s="1371">
        <v>2.325578869893461</v>
      </c>
      <c r="Z135" s="1371">
        <v>21.822496692301332</v>
      </c>
      <c r="AA135" s="1371">
        <v>2.8229083980822884</v>
      </c>
      <c r="AB135" s="1371">
        <v>11.782499602021561</v>
      </c>
      <c r="AC135" s="1371">
        <v>20.524443976325735</v>
      </c>
      <c r="AD135" s="1901">
        <v>47.459986080994085</v>
      </c>
      <c r="AE135" s="615"/>
      <c r="AF135" s="615"/>
      <c r="AG135" s="615"/>
      <c r="AH135" s="615"/>
      <c r="AI135" s="615"/>
      <c r="AJ135" s="615"/>
      <c r="AK135" s="615"/>
      <c r="AL135" s="615"/>
      <c r="AM135" s="615"/>
      <c r="AN135" s="615"/>
      <c r="AO135" s="615"/>
      <c r="AP135" s="615"/>
      <c r="AQ135" s="615"/>
      <c r="AR135" s="615"/>
      <c r="AS135" s="615"/>
      <c r="AT135" s="615"/>
      <c r="AU135" s="615"/>
      <c r="AV135" s="615"/>
      <c r="AW135" s="615"/>
      <c r="AX135" s="615"/>
      <c r="AY135" s="615"/>
      <c r="AZ135" s="216"/>
      <c r="BA135" s="2207" t="s">
        <v>45</v>
      </c>
      <c r="BB135" s="158" t="s">
        <v>44</v>
      </c>
      <c r="BC135" s="1098" t="s">
        <v>35</v>
      </c>
      <c r="BD135" s="1118" t="s">
        <v>35</v>
      </c>
      <c r="BE135" s="1118" t="s">
        <v>35</v>
      </c>
      <c r="BF135" s="1118" t="s">
        <v>35</v>
      </c>
      <c r="BG135" s="1139" t="s">
        <v>35</v>
      </c>
      <c r="BH135" s="1160" t="s">
        <v>35</v>
      </c>
      <c r="BI135" s="1118" t="s">
        <v>35</v>
      </c>
      <c r="BJ135" s="1118" t="s">
        <v>35</v>
      </c>
      <c r="BK135" s="1118" t="s">
        <v>35</v>
      </c>
      <c r="BL135" s="1139" t="s">
        <v>35</v>
      </c>
      <c r="BM135" s="1160" t="s">
        <v>35</v>
      </c>
      <c r="BN135" s="1118" t="s">
        <v>35</v>
      </c>
      <c r="BO135" s="1118" t="s">
        <v>35</v>
      </c>
      <c r="BP135" s="1118" t="s">
        <v>35</v>
      </c>
      <c r="BQ135" s="1139" t="s">
        <v>35</v>
      </c>
      <c r="BR135" s="1160" t="s">
        <v>35</v>
      </c>
      <c r="BS135" s="1118" t="s">
        <v>35</v>
      </c>
      <c r="BT135" s="1118" t="s">
        <v>35</v>
      </c>
      <c r="BU135" s="1118" t="s">
        <v>35</v>
      </c>
      <c r="BV135" s="1118" t="s">
        <v>35</v>
      </c>
      <c r="BW135" s="1118" t="s">
        <v>35</v>
      </c>
      <c r="BX135" s="1118" t="s">
        <v>35</v>
      </c>
      <c r="BY135" s="1179" t="s">
        <v>35</v>
      </c>
      <c r="BZ135" s="1179" t="s">
        <v>35</v>
      </c>
      <c r="CA135" s="1179" t="s">
        <v>35</v>
      </c>
      <c r="CB135" s="1179" t="s">
        <v>35</v>
      </c>
      <c r="CC135" s="1179" t="s">
        <v>35</v>
      </c>
      <c r="CD135" s="1179" t="s">
        <v>35</v>
      </c>
      <c r="CE135" s="1852"/>
      <c r="CF135" s="1852"/>
      <c r="CG135" s="1852"/>
      <c r="CH135" s="1852"/>
      <c r="CI135" s="1852"/>
      <c r="CJ135" s="1852"/>
      <c r="CK135" s="1852"/>
      <c r="CL135" s="1852"/>
      <c r="CM135" s="1852"/>
      <c r="CN135" s="1852"/>
      <c r="CO135" s="1852"/>
      <c r="CP135" s="1852"/>
      <c r="CQ135" s="1852"/>
      <c r="CR135" s="1852"/>
      <c r="CS135" s="1852"/>
      <c r="CT135" s="1852"/>
      <c r="CU135" s="1852"/>
      <c r="CV135" s="1852"/>
      <c r="CW135" s="1852"/>
      <c r="CX135" s="1852"/>
      <c r="CY135" s="1852"/>
      <c r="CZ135" s="1852"/>
    </row>
    <row r="136" s="424" customFormat="true" ht="15" customHeight="true" x14ac:dyDescent="0.2">
      <c r="A136" s="2277"/>
      <c r="B136" s="1469" t="s">
        <v>43</v>
      </c>
      <c r="C136" s="1376">
        <v>0</v>
      </c>
      <c r="D136" s="1377">
        <v>5.8503839046601225E-2</v>
      </c>
      <c r="E136" s="1377">
        <v>0.18197037558158211</v>
      </c>
      <c r="F136" s="1377">
        <v>1.3828229590217467</v>
      </c>
      <c r="G136" s="1378">
        <v>0.51035123273900007</v>
      </c>
      <c r="H136" s="1379">
        <v>0.2298539202979141</v>
      </c>
      <c r="I136" s="1377">
        <v>1.7703057792545669</v>
      </c>
      <c r="J136" s="1377">
        <v>0.7921399497075845</v>
      </c>
      <c r="K136" s="1377">
        <v>0.16677503773015037</v>
      </c>
      <c r="L136" s="1380">
        <v>0.43624422039641514</v>
      </c>
      <c r="M136" s="1381">
        <v>0</v>
      </c>
      <c r="N136" s="1377">
        <v>0</v>
      </c>
      <c r="O136" s="1377">
        <v>6.0256981359750279E-2</v>
      </c>
      <c r="P136" s="1377">
        <v>9.938695609706244E-2</v>
      </c>
      <c r="Q136" s="1378">
        <v>1.0840283204554779</v>
      </c>
      <c r="R136" s="1379">
        <v>0.13103352886944655</v>
      </c>
      <c r="S136" s="1377">
        <v>1.714698317326983E-2</v>
      </c>
      <c r="T136" s="1377">
        <v>1.5515553496153955</v>
      </c>
      <c r="U136" s="1377">
        <v>1.4237973337379912</v>
      </c>
      <c r="V136" s="1377">
        <v>0.21521601943962987</v>
      </c>
      <c r="W136" s="1377">
        <v>0.42003506712033889</v>
      </c>
      <c r="X136" s="1377">
        <v>5.806679551427562E-2</v>
      </c>
      <c r="Y136" s="1377">
        <v>0.12937523993703698</v>
      </c>
      <c r="Z136" s="1377">
        <v>0.50274883292530559</v>
      </c>
      <c r="AA136" s="1377">
        <v>0</v>
      </c>
      <c r="AB136" s="1377">
        <v>0.67271632630923273</v>
      </c>
      <c r="AC136" s="1377">
        <v>0.80704642694717954</v>
      </c>
      <c r="AD136" s="1902">
        <v>0.91629010335262207</v>
      </c>
      <c r="AE136" s="615"/>
      <c r="AF136" s="615"/>
      <c r="AG136" s="615"/>
      <c r="AH136" s="615"/>
      <c r="AI136" s="615"/>
      <c r="AJ136" s="615"/>
      <c r="AK136" s="615"/>
      <c r="AL136" s="615"/>
      <c r="AM136" s="615"/>
      <c r="AN136" s="615"/>
      <c r="AO136" s="615"/>
      <c r="AP136" s="615"/>
      <c r="AQ136" s="615"/>
      <c r="AR136" s="615"/>
      <c r="AS136" s="615"/>
      <c r="AT136" s="615"/>
      <c r="AU136" s="615"/>
      <c r="AV136" s="615"/>
      <c r="AW136" s="615"/>
      <c r="AX136" s="615"/>
      <c r="AY136" s="615"/>
      <c r="AZ136" s="216"/>
      <c r="BA136" s="2168"/>
      <c r="BB136" s="159" t="s">
        <v>43</v>
      </c>
      <c r="BC136" s="1099" t="s">
        <v>35</v>
      </c>
      <c r="BD136" s="1119" t="s">
        <v>35</v>
      </c>
      <c r="BE136" s="1119" t="s">
        <v>35</v>
      </c>
      <c r="BF136" s="1119" t="s">
        <v>35</v>
      </c>
      <c r="BG136" s="1140" t="s">
        <v>35</v>
      </c>
      <c r="BH136" s="1161" t="s">
        <v>35</v>
      </c>
      <c r="BI136" s="1119" t="s">
        <v>35</v>
      </c>
      <c r="BJ136" s="1119" t="s">
        <v>35</v>
      </c>
      <c r="BK136" s="1119" t="s">
        <v>35</v>
      </c>
      <c r="BL136" s="1140" t="s">
        <v>35</v>
      </c>
      <c r="BM136" s="1161" t="s">
        <v>35</v>
      </c>
      <c r="BN136" s="1119" t="s">
        <v>35</v>
      </c>
      <c r="BO136" s="1119" t="s">
        <v>35</v>
      </c>
      <c r="BP136" s="1119" t="s">
        <v>35</v>
      </c>
      <c r="BQ136" s="1140" t="s">
        <v>35</v>
      </c>
      <c r="BR136" s="1161" t="s">
        <v>35</v>
      </c>
      <c r="BS136" s="1119" t="s">
        <v>35</v>
      </c>
      <c r="BT136" s="1119" t="s">
        <v>35</v>
      </c>
      <c r="BU136" s="1119" t="s">
        <v>35</v>
      </c>
      <c r="BV136" s="1119" t="s">
        <v>35</v>
      </c>
      <c r="BW136" s="1119" t="s">
        <v>35</v>
      </c>
      <c r="BX136" s="1119" t="s">
        <v>35</v>
      </c>
      <c r="BY136" s="1180" t="s">
        <v>35</v>
      </c>
      <c r="BZ136" s="1180" t="s">
        <v>35</v>
      </c>
      <c r="CA136" s="1180" t="s">
        <v>35</v>
      </c>
      <c r="CB136" s="1180" t="s">
        <v>35</v>
      </c>
      <c r="CC136" s="1180" t="s">
        <v>35</v>
      </c>
      <c r="CD136" s="1180" t="s">
        <v>35</v>
      </c>
      <c r="CE136" s="1853"/>
      <c r="CF136" s="1853"/>
      <c r="CG136" s="1853"/>
      <c r="CH136" s="1853"/>
      <c r="CI136" s="1853"/>
      <c r="CJ136" s="1853"/>
      <c r="CK136" s="1853"/>
      <c r="CL136" s="1853"/>
      <c r="CM136" s="1853"/>
      <c r="CN136" s="1853"/>
      <c r="CO136" s="1853"/>
      <c r="CP136" s="1853"/>
      <c r="CQ136" s="1853"/>
      <c r="CR136" s="1853"/>
      <c r="CS136" s="1853"/>
      <c r="CT136" s="1853"/>
      <c r="CU136" s="1853"/>
      <c r="CV136" s="1853"/>
      <c r="CW136" s="1853"/>
      <c r="CX136" s="1853"/>
      <c r="CY136" s="1853"/>
      <c r="CZ136" s="1853"/>
    </row>
    <row r="137" s="424" customFormat="true" ht="15" customHeight="true" x14ac:dyDescent="0.2">
      <c r="A137" s="2277"/>
      <c r="B137" s="1469" t="s">
        <v>42</v>
      </c>
      <c r="C137" s="1376">
        <v>3.1860387327581665</v>
      </c>
      <c r="D137" s="1377">
        <v>7.0508937238686471</v>
      </c>
      <c r="E137" s="1377">
        <v>14.676876539947317</v>
      </c>
      <c r="F137" s="1377">
        <v>13.624189322617264</v>
      </c>
      <c r="G137" s="1378">
        <v>1.8738411168265099</v>
      </c>
      <c r="H137" s="1379">
        <v>13.212535997335198</v>
      </c>
      <c r="I137" s="1377">
        <v>12.272438684126382</v>
      </c>
      <c r="J137" s="1377">
        <v>4.3147910633715769</v>
      </c>
      <c r="K137" s="1377">
        <v>1.9932562516942334</v>
      </c>
      <c r="L137" s="1380">
        <v>0.54586191230352721</v>
      </c>
      <c r="M137" s="1381">
        <v>2.1310058817204092</v>
      </c>
      <c r="N137" s="1377">
        <v>3.7999793286340018</v>
      </c>
      <c r="O137" s="1377">
        <v>7.5861628200965576</v>
      </c>
      <c r="P137" s="1377">
        <v>11.28354083711737</v>
      </c>
      <c r="Q137" s="1378">
        <v>21.343685140896145</v>
      </c>
      <c r="R137" s="1379">
        <v>1.2235105787666209</v>
      </c>
      <c r="S137" s="1377">
        <v>7.5043850222021797</v>
      </c>
      <c r="T137" s="1377">
        <v>2.3521025431186837</v>
      </c>
      <c r="U137" s="1377">
        <v>14.888913243659657</v>
      </c>
      <c r="V137" s="1377">
        <v>7.2586253259799154</v>
      </c>
      <c r="W137" s="1377">
        <v>1.8397426067764522</v>
      </c>
      <c r="X137" s="1377">
        <v>2.3048144064075142</v>
      </c>
      <c r="Y137" s="1377">
        <v>3.5057140455387756</v>
      </c>
      <c r="Z137" s="1377">
        <v>2.6366516657424643</v>
      </c>
      <c r="AA137" s="1377">
        <v>14.277657219633383</v>
      </c>
      <c r="AB137" s="1377">
        <v>27.543465610839263</v>
      </c>
      <c r="AC137" s="1377">
        <v>14.628993301834301</v>
      </c>
      <c r="AD137" s="1902">
        <v>6.0379680921220338</v>
      </c>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216"/>
      <c r="BA137" s="2168"/>
      <c r="BB137" s="159" t="s">
        <v>42</v>
      </c>
      <c r="BC137" s="1099" t="s">
        <v>35</v>
      </c>
      <c r="BD137" s="1119" t="s">
        <v>35</v>
      </c>
      <c r="BE137" s="1119" t="s">
        <v>35</v>
      </c>
      <c r="BF137" s="1119" t="s">
        <v>35</v>
      </c>
      <c r="BG137" s="1140" t="s">
        <v>35</v>
      </c>
      <c r="BH137" s="1161" t="s">
        <v>35</v>
      </c>
      <c r="BI137" s="1119" t="s">
        <v>35</v>
      </c>
      <c r="BJ137" s="1119" t="s">
        <v>35</v>
      </c>
      <c r="BK137" s="1119" t="s">
        <v>35</v>
      </c>
      <c r="BL137" s="1140" t="s">
        <v>35</v>
      </c>
      <c r="BM137" s="1161" t="s">
        <v>35</v>
      </c>
      <c r="BN137" s="1119" t="s">
        <v>35</v>
      </c>
      <c r="BO137" s="1119" t="s">
        <v>35</v>
      </c>
      <c r="BP137" s="1119" t="s">
        <v>35</v>
      </c>
      <c r="BQ137" s="1140" t="s">
        <v>35</v>
      </c>
      <c r="BR137" s="1161" t="s">
        <v>35</v>
      </c>
      <c r="BS137" s="1119" t="s">
        <v>35</v>
      </c>
      <c r="BT137" s="1119" t="s">
        <v>35</v>
      </c>
      <c r="BU137" s="1119" t="s">
        <v>35</v>
      </c>
      <c r="BV137" s="1119" t="s">
        <v>35</v>
      </c>
      <c r="BW137" s="1119" t="s">
        <v>35</v>
      </c>
      <c r="BX137" s="1119" t="s">
        <v>35</v>
      </c>
      <c r="BY137" s="1180" t="s">
        <v>35</v>
      </c>
      <c r="BZ137" s="1180" t="s">
        <v>35</v>
      </c>
      <c r="CA137" s="1180" t="s">
        <v>35</v>
      </c>
      <c r="CB137" s="1180" t="s">
        <v>35</v>
      </c>
      <c r="CC137" s="1180" t="s">
        <v>35</v>
      </c>
      <c r="CD137" s="1180" t="s">
        <v>35</v>
      </c>
      <c r="CE137" s="1853"/>
      <c r="CF137" s="1853"/>
      <c r="CG137" s="1853"/>
      <c r="CH137" s="1853"/>
      <c r="CI137" s="1853"/>
      <c r="CJ137" s="1853"/>
      <c r="CK137" s="1853"/>
      <c r="CL137" s="1853"/>
      <c r="CM137" s="1853"/>
      <c r="CN137" s="1853"/>
      <c r="CO137" s="1853"/>
      <c r="CP137" s="1853"/>
      <c r="CQ137" s="1853"/>
      <c r="CR137" s="1853"/>
      <c r="CS137" s="1853"/>
      <c r="CT137" s="1853"/>
      <c r="CU137" s="1853"/>
      <c r="CV137" s="1853"/>
      <c r="CW137" s="1853"/>
      <c r="CX137" s="1853"/>
      <c r="CY137" s="1853"/>
      <c r="CZ137" s="1853"/>
    </row>
    <row r="138" s="424" customFormat="true" ht="15" customHeight="true" x14ac:dyDescent="0.2">
      <c r="A138" s="2277"/>
      <c r="B138" s="1469" t="s">
        <v>41</v>
      </c>
      <c r="C138" s="1376">
        <v>2.2804141783979941</v>
      </c>
      <c r="D138" s="1377">
        <v>4.4203144361812763</v>
      </c>
      <c r="E138" s="1377">
        <v>7.4740783074912258</v>
      </c>
      <c r="F138" s="1377">
        <v>7.1839248256093766</v>
      </c>
      <c r="G138" s="1378">
        <v>1.0863703482261735</v>
      </c>
      <c r="H138" s="1379">
        <v>8.3166664709252824</v>
      </c>
      <c r="I138" s="1377">
        <v>6.1319760634696925</v>
      </c>
      <c r="J138" s="1377">
        <v>5.1127560423153797</v>
      </c>
      <c r="K138" s="1377">
        <v>0.6074731377049073</v>
      </c>
      <c r="L138" s="1380">
        <v>1.0245999254963916</v>
      </c>
      <c r="M138" s="1381">
        <v>2.2260525956885662</v>
      </c>
      <c r="N138" s="1377">
        <v>1.4843129338569481</v>
      </c>
      <c r="O138" s="1377">
        <v>4.1838658253135854</v>
      </c>
      <c r="P138" s="1377">
        <v>5.8482200023721509</v>
      </c>
      <c r="Q138" s="1378">
        <v>9.5973729426450287</v>
      </c>
      <c r="R138" s="1379">
        <v>1.4056071926639795</v>
      </c>
      <c r="S138" s="1377">
        <v>5.1874687267458599</v>
      </c>
      <c r="T138" s="1377">
        <v>11.673949695569148</v>
      </c>
      <c r="U138" s="1377">
        <v>5.5734769499456185</v>
      </c>
      <c r="V138" s="1377">
        <v>5.832850159753816</v>
      </c>
      <c r="W138" s="1377">
        <v>1.564361819583147</v>
      </c>
      <c r="X138" s="1377">
        <v>6.1810906007205118</v>
      </c>
      <c r="Y138" s="1377">
        <v>5.5633713978136248</v>
      </c>
      <c r="Z138" s="1377">
        <v>1.1249124694571861</v>
      </c>
      <c r="AA138" s="1377">
        <v>6.5758058353253563</v>
      </c>
      <c r="AB138" s="1377">
        <v>9.9364040955213611</v>
      </c>
      <c r="AC138" s="1377">
        <v>1.8174113098290126</v>
      </c>
      <c r="AD138" s="1902">
        <v>1.7805399567278963</v>
      </c>
      <c r="AE138" s="615"/>
      <c r="AF138" s="615"/>
      <c r="AG138" s="615"/>
      <c r="AH138" s="615"/>
      <c r="AI138" s="615"/>
      <c r="AJ138" s="615"/>
      <c r="AK138" s="615"/>
      <c r="AL138" s="615"/>
      <c r="AM138" s="615"/>
      <c r="AN138" s="615"/>
      <c r="AO138" s="615"/>
      <c r="AP138" s="615"/>
      <c r="AQ138" s="615"/>
      <c r="AR138" s="615"/>
      <c r="AS138" s="615"/>
      <c r="AT138" s="615"/>
      <c r="AU138" s="615"/>
      <c r="AV138" s="615"/>
      <c r="AW138" s="615"/>
      <c r="AX138" s="615"/>
      <c r="AY138" s="615"/>
      <c r="AZ138" s="216"/>
      <c r="BA138" s="2168"/>
      <c r="BB138" s="159" t="s">
        <v>41</v>
      </c>
      <c r="BC138" s="1099" t="s">
        <v>35</v>
      </c>
      <c r="BD138" s="1119" t="s">
        <v>35</v>
      </c>
      <c r="BE138" s="1119" t="s">
        <v>35</v>
      </c>
      <c r="BF138" s="1119" t="s">
        <v>35</v>
      </c>
      <c r="BG138" s="1140" t="s">
        <v>35</v>
      </c>
      <c r="BH138" s="1161" t="s">
        <v>35</v>
      </c>
      <c r="BI138" s="1119" t="s">
        <v>35</v>
      </c>
      <c r="BJ138" s="1119" t="s">
        <v>35</v>
      </c>
      <c r="BK138" s="1119" t="s">
        <v>35</v>
      </c>
      <c r="BL138" s="1140" t="s">
        <v>35</v>
      </c>
      <c r="BM138" s="1161" t="s">
        <v>35</v>
      </c>
      <c r="BN138" s="1119" t="s">
        <v>35</v>
      </c>
      <c r="BO138" s="1119" t="s">
        <v>35</v>
      </c>
      <c r="BP138" s="1119" t="s">
        <v>35</v>
      </c>
      <c r="BQ138" s="1140" t="s">
        <v>35</v>
      </c>
      <c r="BR138" s="1161" t="s">
        <v>35</v>
      </c>
      <c r="BS138" s="1119" t="s">
        <v>35</v>
      </c>
      <c r="BT138" s="1119" t="s">
        <v>35</v>
      </c>
      <c r="BU138" s="1119" t="s">
        <v>35</v>
      </c>
      <c r="BV138" s="1119" t="s">
        <v>35</v>
      </c>
      <c r="BW138" s="1119" t="s">
        <v>35</v>
      </c>
      <c r="BX138" s="1119" t="s">
        <v>35</v>
      </c>
      <c r="BY138" s="1180" t="s">
        <v>35</v>
      </c>
      <c r="BZ138" s="1180" t="s">
        <v>35</v>
      </c>
      <c r="CA138" s="1180" t="s">
        <v>35</v>
      </c>
      <c r="CB138" s="1180" t="s">
        <v>35</v>
      </c>
      <c r="CC138" s="1180" t="s">
        <v>35</v>
      </c>
      <c r="CD138" s="1180" t="s">
        <v>35</v>
      </c>
      <c r="CE138" s="1853"/>
      <c r="CF138" s="1853"/>
      <c r="CG138" s="1853"/>
      <c r="CH138" s="1853"/>
      <c r="CI138" s="1853"/>
      <c r="CJ138" s="1853"/>
      <c r="CK138" s="1853"/>
      <c r="CL138" s="1853"/>
      <c r="CM138" s="1853"/>
      <c r="CN138" s="1853"/>
      <c r="CO138" s="1853"/>
      <c r="CP138" s="1853"/>
      <c r="CQ138" s="1853"/>
      <c r="CR138" s="1853"/>
      <c r="CS138" s="1853"/>
      <c r="CT138" s="1853"/>
      <c r="CU138" s="1853"/>
      <c r="CV138" s="1853"/>
      <c r="CW138" s="1853"/>
      <c r="CX138" s="1853"/>
      <c r="CY138" s="1853"/>
      <c r="CZ138" s="1853"/>
    </row>
    <row r="139" s="424" customFormat="true" ht="15" customHeight="true" x14ac:dyDescent="0.2">
      <c r="A139" s="2277"/>
      <c r="B139" s="1469" t="s">
        <v>19</v>
      </c>
      <c r="C139" s="1376">
        <v>94.533547088843946</v>
      </c>
      <c r="D139" s="1377">
        <v>87.867917367317034</v>
      </c>
      <c r="E139" s="1377">
        <v>67.5595895422815</v>
      </c>
      <c r="F139" s="1377">
        <v>14.434988922710893</v>
      </c>
      <c r="G139" s="1378">
        <v>0.23193923250662637</v>
      </c>
      <c r="H139" s="1379">
        <v>61.148304853920024</v>
      </c>
      <c r="I139" s="1377">
        <v>14.870178859037802</v>
      </c>
      <c r="J139" s="1377">
        <v>1.4954675700111499</v>
      </c>
      <c r="K139" s="1377">
        <v>0.17636952840805936</v>
      </c>
      <c r="L139" s="1380">
        <v>0</v>
      </c>
      <c r="M139" s="1381">
        <v>95.642941522591016</v>
      </c>
      <c r="N139" s="1377">
        <v>94.675867940098442</v>
      </c>
      <c r="O139" s="1377">
        <v>88.155263439251328</v>
      </c>
      <c r="P139" s="1377">
        <v>80.30810741156489</v>
      </c>
      <c r="Q139" s="1378">
        <v>37.836511605630328</v>
      </c>
      <c r="R139" s="1379">
        <v>86.58840831991462</v>
      </c>
      <c r="S139" s="1377">
        <v>8.4231617875676186</v>
      </c>
      <c r="T139" s="1377">
        <v>33.339764411732247</v>
      </c>
      <c r="U139" s="1377">
        <v>19.271475775504737</v>
      </c>
      <c r="V139" s="1377">
        <v>79.991328109642112</v>
      </c>
      <c r="W139" s="1377">
        <v>10.660039645581405</v>
      </c>
      <c r="X139" s="1377">
        <v>70.306661465253114</v>
      </c>
      <c r="Y139" s="1377">
        <v>88.475960446816998</v>
      </c>
      <c r="Z139" s="1377">
        <v>73.913190339573617</v>
      </c>
      <c r="AA139" s="1377">
        <v>76.323628546958872</v>
      </c>
      <c r="AB139" s="1377">
        <v>50.064914365308532</v>
      </c>
      <c r="AC139" s="1377">
        <v>62.222104985063851</v>
      </c>
      <c r="AD139" s="1902">
        <v>43.805215766803173</v>
      </c>
      <c r="AE139" s="615"/>
      <c r="AF139" s="615"/>
      <c r="AG139" s="615"/>
      <c r="AH139" s="615"/>
      <c r="AI139" s="615"/>
      <c r="AJ139" s="615"/>
      <c r="AK139" s="615"/>
      <c r="AL139" s="615"/>
      <c r="AM139" s="615"/>
      <c r="AN139" s="615"/>
      <c r="AO139" s="615"/>
      <c r="AP139" s="615"/>
      <c r="AQ139" s="615"/>
      <c r="AR139" s="615"/>
      <c r="AS139" s="615"/>
      <c r="AT139" s="615"/>
      <c r="AU139" s="615"/>
      <c r="AV139" s="615"/>
      <c r="AW139" s="615"/>
      <c r="AX139" s="615"/>
      <c r="AY139" s="615"/>
      <c r="AZ139" s="216"/>
      <c r="BA139" s="2168"/>
      <c r="BB139" s="159" t="s">
        <v>19</v>
      </c>
      <c r="BC139" s="1099" t="s">
        <v>35</v>
      </c>
      <c r="BD139" s="1119" t="s">
        <v>35</v>
      </c>
      <c r="BE139" s="1119" t="s">
        <v>35</v>
      </c>
      <c r="BF139" s="1119" t="s">
        <v>35</v>
      </c>
      <c r="BG139" s="1140" t="s">
        <v>35</v>
      </c>
      <c r="BH139" s="1161" t="s">
        <v>35</v>
      </c>
      <c r="BI139" s="1119" t="s">
        <v>35</v>
      </c>
      <c r="BJ139" s="1119" t="s">
        <v>35</v>
      </c>
      <c r="BK139" s="1119" t="s">
        <v>35</v>
      </c>
      <c r="BL139" s="1140" t="s">
        <v>35</v>
      </c>
      <c r="BM139" s="1161" t="s">
        <v>35</v>
      </c>
      <c r="BN139" s="1119" t="s">
        <v>35</v>
      </c>
      <c r="BO139" s="1119" t="s">
        <v>35</v>
      </c>
      <c r="BP139" s="1119" t="s">
        <v>35</v>
      </c>
      <c r="BQ139" s="1140" t="s">
        <v>35</v>
      </c>
      <c r="BR139" s="1161" t="s">
        <v>35</v>
      </c>
      <c r="BS139" s="1119" t="s">
        <v>35</v>
      </c>
      <c r="BT139" s="1119" t="s">
        <v>35</v>
      </c>
      <c r="BU139" s="1119" t="s">
        <v>35</v>
      </c>
      <c r="BV139" s="1119" t="s">
        <v>35</v>
      </c>
      <c r="BW139" s="1119" t="s">
        <v>35</v>
      </c>
      <c r="BX139" s="1119" t="s">
        <v>35</v>
      </c>
      <c r="BY139" s="1180" t="s">
        <v>35</v>
      </c>
      <c r="BZ139" s="1180" t="s">
        <v>35</v>
      </c>
      <c r="CA139" s="1180" t="s">
        <v>35</v>
      </c>
      <c r="CB139" s="1180" t="s">
        <v>35</v>
      </c>
      <c r="CC139" s="1180" t="s">
        <v>35</v>
      </c>
      <c r="CD139" s="1180" t="s">
        <v>35</v>
      </c>
      <c r="CE139" s="1853"/>
      <c r="CF139" s="1853"/>
      <c r="CG139" s="1853"/>
      <c r="CH139" s="1853"/>
      <c r="CI139" s="1853"/>
      <c r="CJ139" s="1853"/>
      <c r="CK139" s="1853"/>
      <c r="CL139" s="1853"/>
      <c r="CM139" s="1853"/>
      <c r="CN139" s="1853"/>
      <c r="CO139" s="1853"/>
      <c r="CP139" s="1853"/>
      <c r="CQ139" s="1853"/>
      <c r="CR139" s="1853"/>
      <c r="CS139" s="1853"/>
      <c r="CT139" s="1853"/>
      <c r="CU139" s="1853"/>
      <c r="CV139" s="1853"/>
      <c r="CW139" s="1853"/>
      <c r="CX139" s="1853"/>
      <c r="CY139" s="1853"/>
      <c r="CZ139" s="1853"/>
    </row>
    <row r="140" s="130" customFormat="true" ht="15" customHeight="true" x14ac:dyDescent="0.2">
      <c r="A140" s="2110" t="s">
        <v>106</v>
      </c>
      <c r="B140" s="252" t="s">
        <v>64</v>
      </c>
      <c r="C140" s="1033" t="s">
        <v>35</v>
      </c>
      <c r="D140" s="1044" t="s">
        <v>35</v>
      </c>
      <c r="E140" s="1044" t="s">
        <v>35</v>
      </c>
      <c r="F140" s="1044" t="s">
        <v>35</v>
      </c>
      <c r="G140" s="1055" t="s">
        <v>35</v>
      </c>
      <c r="H140" s="1066" t="s">
        <v>35</v>
      </c>
      <c r="I140" s="1044" t="s">
        <v>35</v>
      </c>
      <c r="J140" s="1044" t="s">
        <v>35</v>
      </c>
      <c r="K140" s="1044" t="s">
        <v>35</v>
      </c>
      <c r="L140" s="1077" t="s">
        <v>35</v>
      </c>
      <c r="M140" s="1086" t="s">
        <v>35</v>
      </c>
      <c r="N140" s="1044" t="s">
        <v>35</v>
      </c>
      <c r="O140" s="1044" t="s">
        <v>35</v>
      </c>
      <c r="P140" s="1044" t="s">
        <v>35</v>
      </c>
      <c r="Q140" s="1055" t="s">
        <v>35</v>
      </c>
      <c r="R140" s="1066" t="s">
        <v>35</v>
      </c>
      <c r="S140" s="1044" t="s">
        <v>35</v>
      </c>
      <c r="T140" s="1044" t="s">
        <v>35</v>
      </c>
      <c r="U140" s="1044" t="s">
        <v>35</v>
      </c>
      <c r="V140" s="1044" t="s">
        <v>35</v>
      </c>
      <c r="W140" s="1044" t="s">
        <v>35</v>
      </c>
      <c r="X140" s="1044" t="s">
        <v>35</v>
      </c>
      <c r="Y140" s="1088" t="s">
        <v>35</v>
      </c>
      <c r="Z140" s="1088" t="s">
        <v>35</v>
      </c>
      <c r="AA140" s="1088" t="s">
        <v>35</v>
      </c>
      <c r="AB140" s="1088" t="s">
        <v>35</v>
      </c>
      <c r="AC140" s="1088" t="s">
        <v>35</v>
      </c>
      <c r="AD140" s="1820" t="s">
        <v>35</v>
      </c>
      <c r="AE140" s="1833"/>
      <c r="AF140" s="1833"/>
      <c r="AG140" s="1833"/>
      <c r="AH140" s="1833"/>
      <c r="AI140" s="1833"/>
      <c r="AJ140" s="1833"/>
      <c r="AK140" s="1833"/>
      <c r="AL140" s="1833"/>
      <c r="AM140" s="1833"/>
      <c r="AN140" s="1833"/>
      <c r="AO140" s="1833"/>
      <c r="AP140" s="1833"/>
      <c r="AQ140" s="1833"/>
      <c r="AR140" s="1833"/>
      <c r="AS140" s="1833"/>
      <c r="AT140" s="1833"/>
      <c r="AU140" s="1833"/>
      <c r="AV140" s="1833"/>
      <c r="AW140" s="1833"/>
      <c r="AX140" s="1833"/>
      <c r="AY140" s="1833"/>
      <c r="AZ140" s="215"/>
      <c r="BA140" s="2168" t="s">
        <v>106</v>
      </c>
      <c r="BB140" s="159" t="s">
        <v>64</v>
      </c>
      <c r="BC140" s="1099" t="s">
        <v>35</v>
      </c>
      <c r="BD140" s="1119" t="s">
        <v>35</v>
      </c>
      <c r="BE140" s="1119" t="s">
        <v>35</v>
      </c>
      <c r="BF140" s="1119" t="s">
        <v>35</v>
      </c>
      <c r="BG140" s="1140" t="s">
        <v>35</v>
      </c>
      <c r="BH140" s="1161" t="s">
        <v>35</v>
      </c>
      <c r="BI140" s="1119" t="s">
        <v>35</v>
      </c>
      <c r="BJ140" s="1119" t="s">
        <v>35</v>
      </c>
      <c r="BK140" s="1119" t="s">
        <v>35</v>
      </c>
      <c r="BL140" s="1140" t="s">
        <v>35</v>
      </c>
      <c r="BM140" s="1161" t="s">
        <v>35</v>
      </c>
      <c r="BN140" s="1119" t="s">
        <v>35</v>
      </c>
      <c r="BO140" s="1119" t="s">
        <v>35</v>
      </c>
      <c r="BP140" s="1119" t="s">
        <v>35</v>
      </c>
      <c r="BQ140" s="1140" t="s">
        <v>35</v>
      </c>
      <c r="BR140" s="1161" t="s">
        <v>35</v>
      </c>
      <c r="BS140" s="1119" t="s">
        <v>35</v>
      </c>
      <c r="BT140" s="1119" t="s">
        <v>35</v>
      </c>
      <c r="BU140" s="1119" t="s">
        <v>35</v>
      </c>
      <c r="BV140" s="1119" t="s">
        <v>35</v>
      </c>
      <c r="BW140" s="1119" t="s">
        <v>35</v>
      </c>
      <c r="BX140" s="1119" t="s">
        <v>35</v>
      </c>
      <c r="BY140" s="1180" t="s">
        <v>35</v>
      </c>
      <c r="BZ140" s="1180" t="s">
        <v>35</v>
      </c>
      <c r="CA140" s="1180" t="s">
        <v>35</v>
      </c>
      <c r="CB140" s="1180" t="s">
        <v>35</v>
      </c>
      <c r="CC140" s="1180" t="s">
        <v>35</v>
      </c>
      <c r="CD140" s="1180" t="s">
        <v>35</v>
      </c>
      <c r="CE140" s="1853"/>
      <c r="CF140" s="1853"/>
      <c r="CG140" s="1853"/>
      <c r="CH140" s="1853"/>
      <c r="CI140" s="1853"/>
      <c r="CJ140" s="1853"/>
      <c r="CK140" s="1853"/>
      <c r="CL140" s="1853"/>
      <c r="CM140" s="1853"/>
      <c r="CN140" s="1853"/>
      <c r="CO140" s="1853"/>
      <c r="CP140" s="1853"/>
      <c r="CQ140" s="1853"/>
      <c r="CR140" s="1853"/>
      <c r="CS140" s="1853"/>
      <c r="CT140" s="1853"/>
      <c r="CU140" s="1853"/>
      <c r="CV140" s="1853"/>
      <c r="CW140" s="1853"/>
      <c r="CX140" s="1853"/>
      <c r="CY140" s="1853"/>
      <c r="CZ140" s="1853"/>
    </row>
    <row r="141" s="130" customFormat="true" ht="15" customHeight="true" x14ac:dyDescent="0.2">
      <c r="A141" s="2110"/>
      <c r="B141" s="252" t="s">
        <v>65</v>
      </c>
      <c r="C141" s="1033" t="s">
        <v>35</v>
      </c>
      <c r="D141" s="1044" t="s">
        <v>35</v>
      </c>
      <c r="E141" s="1044" t="s">
        <v>35</v>
      </c>
      <c r="F141" s="1044" t="s">
        <v>35</v>
      </c>
      <c r="G141" s="1055" t="s">
        <v>35</v>
      </c>
      <c r="H141" s="1066" t="s">
        <v>35</v>
      </c>
      <c r="I141" s="1044" t="s">
        <v>35</v>
      </c>
      <c r="J141" s="1044" t="s">
        <v>35</v>
      </c>
      <c r="K141" s="1044" t="s">
        <v>35</v>
      </c>
      <c r="L141" s="1077" t="s">
        <v>35</v>
      </c>
      <c r="M141" s="1086" t="s">
        <v>35</v>
      </c>
      <c r="N141" s="1044" t="s">
        <v>35</v>
      </c>
      <c r="O141" s="1044" t="s">
        <v>35</v>
      </c>
      <c r="P141" s="1044" t="s">
        <v>35</v>
      </c>
      <c r="Q141" s="1055" t="s">
        <v>35</v>
      </c>
      <c r="R141" s="1066" t="s">
        <v>35</v>
      </c>
      <c r="S141" s="1044" t="s">
        <v>35</v>
      </c>
      <c r="T141" s="1044" t="s">
        <v>35</v>
      </c>
      <c r="U141" s="1044" t="s">
        <v>35</v>
      </c>
      <c r="V141" s="1044" t="s">
        <v>35</v>
      </c>
      <c r="W141" s="1044" t="s">
        <v>35</v>
      </c>
      <c r="X141" s="1044" t="s">
        <v>35</v>
      </c>
      <c r="Y141" s="1088" t="s">
        <v>35</v>
      </c>
      <c r="Z141" s="1088" t="s">
        <v>35</v>
      </c>
      <c r="AA141" s="1088" t="s">
        <v>35</v>
      </c>
      <c r="AB141" s="1088" t="s">
        <v>35</v>
      </c>
      <c r="AC141" s="1088" t="s">
        <v>35</v>
      </c>
      <c r="AD141" s="1820" t="s">
        <v>35</v>
      </c>
      <c r="AE141" s="1833"/>
      <c r="AF141" s="1833"/>
      <c r="AG141" s="1833"/>
      <c r="AH141" s="1833"/>
      <c r="AI141" s="1833"/>
      <c r="AJ141" s="1833"/>
      <c r="AK141" s="1833"/>
      <c r="AL141" s="1833"/>
      <c r="AM141" s="1833"/>
      <c r="AN141" s="1833"/>
      <c r="AO141" s="1833"/>
      <c r="AP141" s="1833"/>
      <c r="AQ141" s="1833"/>
      <c r="AR141" s="1833"/>
      <c r="AS141" s="1833"/>
      <c r="AT141" s="1833"/>
      <c r="AU141" s="1833"/>
      <c r="AV141" s="1833"/>
      <c r="AW141" s="1833"/>
      <c r="AX141" s="1833"/>
      <c r="AY141" s="1833"/>
      <c r="AZ141" s="215"/>
      <c r="BA141" s="2168"/>
      <c r="BB141" s="159" t="s">
        <v>65</v>
      </c>
      <c r="BC141" s="1099" t="s">
        <v>35</v>
      </c>
      <c r="BD141" s="1119" t="s">
        <v>35</v>
      </c>
      <c r="BE141" s="1119" t="s">
        <v>35</v>
      </c>
      <c r="BF141" s="1119" t="s">
        <v>35</v>
      </c>
      <c r="BG141" s="1140" t="s">
        <v>35</v>
      </c>
      <c r="BH141" s="1161" t="s">
        <v>35</v>
      </c>
      <c r="BI141" s="1119" t="s">
        <v>35</v>
      </c>
      <c r="BJ141" s="1119" t="s">
        <v>35</v>
      </c>
      <c r="BK141" s="1119" t="s">
        <v>35</v>
      </c>
      <c r="BL141" s="1140" t="s">
        <v>35</v>
      </c>
      <c r="BM141" s="1161" t="s">
        <v>35</v>
      </c>
      <c r="BN141" s="1119" t="s">
        <v>35</v>
      </c>
      <c r="BO141" s="1119" t="s">
        <v>35</v>
      </c>
      <c r="BP141" s="1119" t="s">
        <v>35</v>
      </c>
      <c r="BQ141" s="1140" t="s">
        <v>35</v>
      </c>
      <c r="BR141" s="1161" t="s">
        <v>35</v>
      </c>
      <c r="BS141" s="1119" t="s">
        <v>35</v>
      </c>
      <c r="BT141" s="1119" t="s">
        <v>35</v>
      </c>
      <c r="BU141" s="1119" t="s">
        <v>35</v>
      </c>
      <c r="BV141" s="1119" t="s">
        <v>35</v>
      </c>
      <c r="BW141" s="1119" t="s">
        <v>35</v>
      </c>
      <c r="BX141" s="1119" t="s">
        <v>35</v>
      </c>
      <c r="BY141" s="1180" t="s">
        <v>35</v>
      </c>
      <c r="BZ141" s="1180" t="s">
        <v>35</v>
      </c>
      <c r="CA141" s="1180" t="s">
        <v>35</v>
      </c>
      <c r="CB141" s="1180" t="s">
        <v>35</v>
      </c>
      <c r="CC141" s="1180" t="s">
        <v>35</v>
      </c>
      <c r="CD141" s="1180" t="s">
        <v>35</v>
      </c>
      <c r="CE141" s="1853"/>
      <c r="CF141" s="1853"/>
      <c r="CG141" s="1853"/>
      <c r="CH141" s="1853"/>
      <c r="CI141" s="1853"/>
      <c r="CJ141" s="1853"/>
      <c r="CK141" s="1853"/>
      <c r="CL141" s="1853"/>
      <c r="CM141" s="1853"/>
      <c r="CN141" s="1853"/>
      <c r="CO141" s="1853"/>
      <c r="CP141" s="1853"/>
      <c r="CQ141" s="1853"/>
      <c r="CR141" s="1853"/>
      <c r="CS141" s="1853"/>
      <c r="CT141" s="1853"/>
      <c r="CU141" s="1853"/>
      <c r="CV141" s="1853"/>
      <c r="CW141" s="1853"/>
      <c r="CX141" s="1853"/>
      <c r="CY141" s="1853"/>
      <c r="CZ141" s="1853"/>
    </row>
    <row r="142" s="130" customFormat="true" ht="15" customHeight="true" x14ac:dyDescent="0.2">
      <c r="A142" s="2110"/>
      <c r="B142" s="252" t="s">
        <v>66</v>
      </c>
      <c r="C142" s="1033" t="s">
        <v>35</v>
      </c>
      <c r="D142" s="1044" t="s">
        <v>35</v>
      </c>
      <c r="E142" s="1044" t="s">
        <v>35</v>
      </c>
      <c r="F142" s="1044" t="s">
        <v>35</v>
      </c>
      <c r="G142" s="1055" t="s">
        <v>35</v>
      </c>
      <c r="H142" s="1066" t="s">
        <v>35</v>
      </c>
      <c r="I142" s="1044" t="s">
        <v>35</v>
      </c>
      <c r="J142" s="1044" t="s">
        <v>35</v>
      </c>
      <c r="K142" s="1044" t="s">
        <v>35</v>
      </c>
      <c r="L142" s="1077" t="s">
        <v>35</v>
      </c>
      <c r="M142" s="1086" t="s">
        <v>35</v>
      </c>
      <c r="N142" s="1044" t="s">
        <v>35</v>
      </c>
      <c r="O142" s="1044" t="s">
        <v>35</v>
      </c>
      <c r="P142" s="1044" t="s">
        <v>35</v>
      </c>
      <c r="Q142" s="1055" t="s">
        <v>35</v>
      </c>
      <c r="R142" s="1066" t="s">
        <v>35</v>
      </c>
      <c r="S142" s="1044" t="s">
        <v>35</v>
      </c>
      <c r="T142" s="1044" t="s">
        <v>35</v>
      </c>
      <c r="U142" s="1044" t="s">
        <v>35</v>
      </c>
      <c r="V142" s="1044" t="s">
        <v>35</v>
      </c>
      <c r="W142" s="1044" t="s">
        <v>35</v>
      </c>
      <c r="X142" s="1044" t="s">
        <v>35</v>
      </c>
      <c r="Y142" s="1088" t="s">
        <v>35</v>
      </c>
      <c r="Z142" s="1088" t="s">
        <v>35</v>
      </c>
      <c r="AA142" s="1088" t="s">
        <v>35</v>
      </c>
      <c r="AB142" s="1088" t="s">
        <v>35</v>
      </c>
      <c r="AC142" s="1088" t="s">
        <v>35</v>
      </c>
      <c r="AD142" s="1820" t="s">
        <v>35</v>
      </c>
      <c r="AE142" s="1833"/>
      <c r="AF142" s="1833"/>
      <c r="AG142" s="1833"/>
      <c r="AH142" s="1833"/>
      <c r="AI142" s="1833"/>
      <c r="AJ142" s="1833"/>
      <c r="AK142" s="1833"/>
      <c r="AL142" s="1833"/>
      <c r="AM142" s="1833"/>
      <c r="AN142" s="1833"/>
      <c r="AO142" s="1833"/>
      <c r="AP142" s="1833"/>
      <c r="AQ142" s="1833"/>
      <c r="AR142" s="1833"/>
      <c r="AS142" s="1833"/>
      <c r="AT142" s="1833"/>
      <c r="AU142" s="1833"/>
      <c r="AV142" s="1833"/>
      <c r="AW142" s="1833"/>
      <c r="AX142" s="1833"/>
      <c r="AY142" s="1833"/>
      <c r="AZ142" s="215"/>
      <c r="BA142" s="2168"/>
      <c r="BB142" s="159" t="s">
        <v>66</v>
      </c>
      <c r="BC142" s="1099" t="s">
        <v>35</v>
      </c>
      <c r="BD142" s="1119" t="s">
        <v>35</v>
      </c>
      <c r="BE142" s="1119" t="s">
        <v>35</v>
      </c>
      <c r="BF142" s="1119" t="s">
        <v>35</v>
      </c>
      <c r="BG142" s="1140" t="s">
        <v>35</v>
      </c>
      <c r="BH142" s="1161" t="s">
        <v>35</v>
      </c>
      <c r="BI142" s="1119" t="s">
        <v>35</v>
      </c>
      <c r="BJ142" s="1119" t="s">
        <v>35</v>
      </c>
      <c r="BK142" s="1119" t="s">
        <v>35</v>
      </c>
      <c r="BL142" s="1140" t="s">
        <v>35</v>
      </c>
      <c r="BM142" s="1161" t="s">
        <v>35</v>
      </c>
      <c r="BN142" s="1119" t="s">
        <v>35</v>
      </c>
      <c r="BO142" s="1119" t="s">
        <v>35</v>
      </c>
      <c r="BP142" s="1119" t="s">
        <v>35</v>
      </c>
      <c r="BQ142" s="1140" t="s">
        <v>35</v>
      </c>
      <c r="BR142" s="1161" t="s">
        <v>35</v>
      </c>
      <c r="BS142" s="1119" t="s">
        <v>35</v>
      </c>
      <c r="BT142" s="1119" t="s">
        <v>35</v>
      </c>
      <c r="BU142" s="1119" t="s">
        <v>35</v>
      </c>
      <c r="BV142" s="1119" t="s">
        <v>35</v>
      </c>
      <c r="BW142" s="1119" t="s">
        <v>35</v>
      </c>
      <c r="BX142" s="1119" t="s">
        <v>35</v>
      </c>
      <c r="BY142" s="1180" t="s">
        <v>35</v>
      </c>
      <c r="BZ142" s="1180" t="s">
        <v>35</v>
      </c>
      <c r="CA142" s="1180" t="s">
        <v>35</v>
      </c>
      <c r="CB142" s="1180" t="s">
        <v>35</v>
      </c>
      <c r="CC142" s="1180" t="s">
        <v>35</v>
      </c>
      <c r="CD142" s="1180" t="s">
        <v>35</v>
      </c>
      <c r="CE142" s="1853"/>
      <c r="CF142" s="1853"/>
      <c r="CG142" s="1853"/>
      <c r="CH142" s="1853"/>
      <c r="CI142" s="1853"/>
      <c r="CJ142" s="1853"/>
      <c r="CK142" s="1853"/>
      <c r="CL142" s="1853"/>
      <c r="CM142" s="1853"/>
      <c r="CN142" s="1853"/>
      <c r="CO142" s="1853"/>
      <c r="CP142" s="1853"/>
      <c r="CQ142" s="1853"/>
      <c r="CR142" s="1853"/>
      <c r="CS142" s="1853"/>
      <c r="CT142" s="1853"/>
      <c r="CU142" s="1853"/>
      <c r="CV142" s="1853"/>
      <c r="CW142" s="1853"/>
      <c r="CX142" s="1853"/>
      <c r="CY142" s="1853"/>
      <c r="CZ142" s="1853"/>
    </row>
    <row r="143" s="130" customFormat="true" ht="15" customHeight="true" x14ac:dyDescent="0.2">
      <c r="A143" s="2110"/>
      <c r="B143" s="252" t="s">
        <v>67</v>
      </c>
      <c r="C143" s="1033" t="s">
        <v>35</v>
      </c>
      <c r="D143" s="1044" t="s">
        <v>35</v>
      </c>
      <c r="E143" s="1044" t="s">
        <v>35</v>
      </c>
      <c r="F143" s="1044" t="s">
        <v>35</v>
      </c>
      <c r="G143" s="1055" t="s">
        <v>35</v>
      </c>
      <c r="H143" s="1066" t="s">
        <v>35</v>
      </c>
      <c r="I143" s="1044" t="s">
        <v>35</v>
      </c>
      <c r="J143" s="1044" t="s">
        <v>35</v>
      </c>
      <c r="K143" s="1044" t="s">
        <v>35</v>
      </c>
      <c r="L143" s="1077" t="s">
        <v>35</v>
      </c>
      <c r="M143" s="1086" t="s">
        <v>35</v>
      </c>
      <c r="N143" s="1044" t="s">
        <v>35</v>
      </c>
      <c r="O143" s="1044" t="s">
        <v>35</v>
      </c>
      <c r="P143" s="1044" t="s">
        <v>35</v>
      </c>
      <c r="Q143" s="1055" t="s">
        <v>35</v>
      </c>
      <c r="R143" s="1066" t="s">
        <v>35</v>
      </c>
      <c r="S143" s="1044" t="s">
        <v>35</v>
      </c>
      <c r="T143" s="1044" t="s">
        <v>35</v>
      </c>
      <c r="U143" s="1044" t="s">
        <v>35</v>
      </c>
      <c r="V143" s="1044" t="s">
        <v>35</v>
      </c>
      <c r="W143" s="1044" t="s">
        <v>35</v>
      </c>
      <c r="X143" s="1044" t="s">
        <v>35</v>
      </c>
      <c r="Y143" s="1088" t="s">
        <v>35</v>
      </c>
      <c r="Z143" s="1088" t="s">
        <v>35</v>
      </c>
      <c r="AA143" s="1088" t="s">
        <v>35</v>
      </c>
      <c r="AB143" s="1088" t="s">
        <v>35</v>
      </c>
      <c r="AC143" s="1088" t="s">
        <v>35</v>
      </c>
      <c r="AD143" s="1820" t="s">
        <v>35</v>
      </c>
      <c r="AE143" s="1833"/>
      <c r="AF143" s="1833"/>
      <c r="AG143" s="1833"/>
      <c r="AH143" s="1833"/>
      <c r="AI143" s="1833"/>
      <c r="AJ143" s="1833"/>
      <c r="AK143" s="1833"/>
      <c r="AL143" s="1833"/>
      <c r="AM143" s="1833"/>
      <c r="AN143" s="1833"/>
      <c r="AO143" s="1833"/>
      <c r="AP143" s="1833"/>
      <c r="AQ143" s="1833"/>
      <c r="AR143" s="1833"/>
      <c r="AS143" s="1833"/>
      <c r="AT143" s="1833"/>
      <c r="AU143" s="1833"/>
      <c r="AV143" s="1833"/>
      <c r="AW143" s="1833"/>
      <c r="AX143" s="1833"/>
      <c r="AY143" s="1833"/>
      <c r="AZ143" s="215"/>
      <c r="BA143" s="2168"/>
      <c r="BB143" s="159" t="s">
        <v>67</v>
      </c>
      <c r="BC143" s="1099" t="s">
        <v>35</v>
      </c>
      <c r="BD143" s="1119" t="s">
        <v>35</v>
      </c>
      <c r="BE143" s="1119" t="s">
        <v>35</v>
      </c>
      <c r="BF143" s="1119" t="s">
        <v>35</v>
      </c>
      <c r="BG143" s="1140" t="s">
        <v>35</v>
      </c>
      <c r="BH143" s="1161" t="s">
        <v>35</v>
      </c>
      <c r="BI143" s="1119" t="s">
        <v>35</v>
      </c>
      <c r="BJ143" s="1119" t="s">
        <v>35</v>
      </c>
      <c r="BK143" s="1119" t="s">
        <v>35</v>
      </c>
      <c r="BL143" s="1140" t="s">
        <v>35</v>
      </c>
      <c r="BM143" s="1161" t="s">
        <v>35</v>
      </c>
      <c r="BN143" s="1119" t="s">
        <v>35</v>
      </c>
      <c r="BO143" s="1119" t="s">
        <v>35</v>
      </c>
      <c r="BP143" s="1119" t="s">
        <v>35</v>
      </c>
      <c r="BQ143" s="1140" t="s">
        <v>35</v>
      </c>
      <c r="BR143" s="1161" t="s">
        <v>35</v>
      </c>
      <c r="BS143" s="1119" t="s">
        <v>35</v>
      </c>
      <c r="BT143" s="1119" t="s">
        <v>35</v>
      </c>
      <c r="BU143" s="1119" t="s">
        <v>35</v>
      </c>
      <c r="BV143" s="1119" t="s">
        <v>35</v>
      </c>
      <c r="BW143" s="1119" t="s">
        <v>35</v>
      </c>
      <c r="BX143" s="1119" t="s">
        <v>35</v>
      </c>
      <c r="BY143" s="1180" t="s">
        <v>35</v>
      </c>
      <c r="BZ143" s="1180" t="s">
        <v>35</v>
      </c>
      <c r="CA143" s="1180" t="s">
        <v>35</v>
      </c>
      <c r="CB143" s="1180" t="s">
        <v>35</v>
      </c>
      <c r="CC143" s="1180" t="s">
        <v>35</v>
      </c>
      <c r="CD143" s="1180" t="s">
        <v>35</v>
      </c>
      <c r="CE143" s="1853"/>
      <c r="CF143" s="1853"/>
      <c r="CG143" s="1853"/>
      <c r="CH143" s="1853"/>
      <c r="CI143" s="1853"/>
      <c r="CJ143" s="1853"/>
      <c r="CK143" s="1853"/>
      <c r="CL143" s="1853"/>
      <c r="CM143" s="1853"/>
      <c r="CN143" s="1853"/>
      <c r="CO143" s="1853"/>
      <c r="CP143" s="1853"/>
      <c r="CQ143" s="1853"/>
      <c r="CR143" s="1853"/>
      <c r="CS143" s="1853"/>
      <c r="CT143" s="1853"/>
      <c r="CU143" s="1853"/>
      <c r="CV143" s="1853"/>
      <c r="CW143" s="1853"/>
      <c r="CX143" s="1853"/>
      <c r="CY143" s="1853"/>
      <c r="CZ143" s="1853"/>
    </row>
    <row r="144" s="130" customFormat="true" ht="15" customHeight="true" x14ac:dyDescent="0.2">
      <c r="A144" s="2110" t="s">
        <v>107</v>
      </c>
      <c r="B144" s="252" t="s">
        <v>64</v>
      </c>
      <c r="C144" s="1033" t="s">
        <v>35</v>
      </c>
      <c r="D144" s="1044" t="s">
        <v>35</v>
      </c>
      <c r="E144" s="1044" t="s">
        <v>35</v>
      </c>
      <c r="F144" s="1044" t="s">
        <v>35</v>
      </c>
      <c r="G144" s="1055" t="s">
        <v>35</v>
      </c>
      <c r="H144" s="1066" t="s">
        <v>35</v>
      </c>
      <c r="I144" s="1044" t="s">
        <v>35</v>
      </c>
      <c r="J144" s="1044" t="s">
        <v>35</v>
      </c>
      <c r="K144" s="1044" t="s">
        <v>35</v>
      </c>
      <c r="L144" s="1077" t="s">
        <v>35</v>
      </c>
      <c r="M144" s="1086" t="s">
        <v>35</v>
      </c>
      <c r="N144" s="1044" t="s">
        <v>35</v>
      </c>
      <c r="O144" s="1044" t="s">
        <v>35</v>
      </c>
      <c r="P144" s="1044" t="s">
        <v>35</v>
      </c>
      <c r="Q144" s="1055" t="s">
        <v>35</v>
      </c>
      <c r="R144" s="1066" t="s">
        <v>35</v>
      </c>
      <c r="S144" s="1044" t="s">
        <v>35</v>
      </c>
      <c r="T144" s="1044" t="s">
        <v>35</v>
      </c>
      <c r="U144" s="1044" t="s">
        <v>35</v>
      </c>
      <c r="V144" s="1044" t="s">
        <v>35</v>
      </c>
      <c r="W144" s="1044" t="s">
        <v>35</v>
      </c>
      <c r="X144" s="1044" t="s">
        <v>35</v>
      </c>
      <c r="Y144" s="1088" t="s">
        <v>35</v>
      </c>
      <c r="Z144" s="1088" t="s">
        <v>35</v>
      </c>
      <c r="AA144" s="1088" t="s">
        <v>35</v>
      </c>
      <c r="AB144" s="1088" t="s">
        <v>35</v>
      </c>
      <c r="AC144" s="1088" t="s">
        <v>35</v>
      </c>
      <c r="AD144" s="1820" t="s">
        <v>35</v>
      </c>
      <c r="AE144" s="1833"/>
      <c r="AF144" s="1833"/>
      <c r="AG144" s="1833"/>
      <c r="AH144" s="1833"/>
      <c r="AI144" s="1833"/>
      <c r="AJ144" s="1833"/>
      <c r="AK144" s="1833"/>
      <c r="AL144" s="1833"/>
      <c r="AM144" s="1833"/>
      <c r="AN144" s="1833"/>
      <c r="AO144" s="1833"/>
      <c r="AP144" s="1833"/>
      <c r="AQ144" s="1833"/>
      <c r="AR144" s="1833"/>
      <c r="AS144" s="1833"/>
      <c r="AT144" s="1833"/>
      <c r="AU144" s="1833"/>
      <c r="AV144" s="1833"/>
      <c r="AW144" s="1833"/>
      <c r="AX144" s="1833"/>
      <c r="AY144" s="1833"/>
      <c r="AZ144" s="215"/>
      <c r="BA144" s="2168" t="s">
        <v>107</v>
      </c>
      <c r="BB144" s="159" t="s">
        <v>64</v>
      </c>
      <c r="BC144" s="1099" t="s">
        <v>35</v>
      </c>
      <c r="BD144" s="1119" t="s">
        <v>35</v>
      </c>
      <c r="BE144" s="1119" t="s">
        <v>35</v>
      </c>
      <c r="BF144" s="1119" t="s">
        <v>35</v>
      </c>
      <c r="BG144" s="1140" t="s">
        <v>35</v>
      </c>
      <c r="BH144" s="1161" t="s">
        <v>35</v>
      </c>
      <c r="BI144" s="1119" t="s">
        <v>35</v>
      </c>
      <c r="BJ144" s="1119" t="s">
        <v>35</v>
      </c>
      <c r="BK144" s="1119" t="s">
        <v>35</v>
      </c>
      <c r="BL144" s="1140" t="s">
        <v>35</v>
      </c>
      <c r="BM144" s="1161" t="s">
        <v>35</v>
      </c>
      <c r="BN144" s="1119" t="s">
        <v>35</v>
      </c>
      <c r="BO144" s="1119" t="s">
        <v>35</v>
      </c>
      <c r="BP144" s="1119" t="s">
        <v>35</v>
      </c>
      <c r="BQ144" s="1140" t="s">
        <v>35</v>
      </c>
      <c r="BR144" s="1161" t="s">
        <v>35</v>
      </c>
      <c r="BS144" s="1119" t="s">
        <v>35</v>
      </c>
      <c r="BT144" s="1119" t="s">
        <v>35</v>
      </c>
      <c r="BU144" s="1119" t="s">
        <v>35</v>
      </c>
      <c r="BV144" s="1119" t="s">
        <v>35</v>
      </c>
      <c r="BW144" s="1119" t="s">
        <v>35</v>
      </c>
      <c r="BX144" s="1119" t="s">
        <v>35</v>
      </c>
      <c r="BY144" s="1180" t="s">
        <v>35</v>
      </c>
      <c r="BZ144" s="1180" t="s">
        <v>35</v>
      </c>
      <c r="CA144" s="1180" t="s">
        <v>35</v>
      </c>
      <c r="CB144" s="1180" t="s">
        <v>35</v>
      </c>
      <c r="CC144" s="1180" t="s">
        <v>35</v>
      </c>
      <c r="CD144" s="1180" t="s">
        <v>35</v>
      </c>
      <c r="CE144" s="1853"/>
      <c r="CF144" s="1853"/>
      <c r="CG144" s="1853"/>
      <c r="CH144" s="1853"/>
      <c r="CI144" s="1853"/>
      <c r="CJ144" s="1853"/>
      <c r="CK144" s="1853"/>
      <c r="CL144" s="1853"/>
      <c r="CM144" s="1853"/>
      <c r="CN144" s="1853"/>
      <c r="CO144" s="1853"/>
      <c r="CP144" s="1853"/>
      <c r="CQ144" s="1853"/>
      <c r="CR144" s="1853"/>
      <c r="CS144" s="1853"/>
      <c r="CT144" s="1853"/>
      <c r="CU144" s="1853"/>
      <c r="CV144" s="1853"/>
      <c r="CW144" s="1853"/>
      <c r="CX144" s="1853"/>
      <c r="CY144" s="1853"/>
      <c r="CZ144" s="1853"/>
    </row>
    <row r="145" s="130" customFormat="true" ht="15" customHeight="true" x14ac:dyDescent="0.2">
      <c r="A145" s="2110"/>
      <c r="B145" s="252" t="s">
        <v>65</v>
      </c>
      <c r="C145" s="1033" t="s">
        <v>35</v>
      </c>
      <c r="D145" s="1044" t="s">
        <v>35</v>
      </c>
      <c r="E145" s="1044" t="s">
        <v>35</v>
      </c>
      <c r="F145" s="1044" t="s">
        <v>35</v>
      </c>
      <c r="G145" s="1055" t="s">
        <v>35</v>
      </c>
      <c r="H145" s="1066" t="s">
        <v>35</v>
      </c>
      <c r="I145" s="1044" t="s">
        <v>35</v>
      </c>
      <c r="J145" s="1044" t="s">
        <v>35</v>
      </c>
      <c r="K145" s="1044" t="s">
        <v>35</v>
      </c>
      <c r="L145" s="1077" t="s">
        <v>35</v>
      </c>
      <c r="M145" s="1086" t="s">
        <v>35</v>
      </c>
      <c r="N145" s="1044" t="s">
        <v>35</v>
      </c>
      <c r="O145" s="1044" t="s">
        <v>35</v>
      </c>
      <c r="P145" s="1044" t="s">
        <v>35</v>
      </c>
      <c r="Q145" s="1055" t="s">
        <v>35</v>
      </c>
      <c r="R145" s="1066" t="s">
        <v>35</v>
      </c>
      <c r="S145" s="1044" t="s">
        <v>35</v>
      </c>
      <c r="T145" s="1044" t="s">
        <v>35</v>
      </c>
      <c r="U145" s="1044" t="s">
        <v>35</v>
      </c>
      <c r="V145" s="1044" t="s">
        <v>35</v>
      </c>
      <c r="W145" s="1044" t="s">
        <v>35</v>
      </c>
      <c r="X145" s="1044" t="s">
        <v>35</v>
      </c>
      <c r="Y145" s="1088" t="s">
        <v>35</v>
      </c>
      <c r="Z145" s="1088" t="s">
        <v>35</v>
      </c>
      <c r="AA145" s="1088" t="s">
        <v>35</v>
      </c>
      <c r="AB145" s="1088" t="s">
        <v>35</v>
      </c>
      <c r="AC145" s="1088" t="s">
        <v>35</v>
      </c>
      <c r="AD145" s="1820" t="s">
        <v>35</v>
      </c>
      <c r="AE145" s="1833"/>
      <c r="AF145" s="1833"/>
      <c r="AG145" s="1833"/>
      <c r="AH145" s="1833"/>
      <c r="AI145" s="1833"/>
      <c r="AJ145" s="1833"/>
      <c r="AK145" s="1833"/>
      <c r="AL145" s="1833"/>
      <c r="AM145" s="1833"/>
      <c r="AN145" s="1833"/>
      <c r="AO145" s="1833"/>
      <c r="AP145" s="1833"/>
      <c r="AQ145" s="1833"/>
      <c r="AR145" s="1833"/>
      <c r="AS145" s="1833"/>
      <c r="AT145" s="1833"/>
      <c r="AU145" s="1833"/>
      <c r="AV145" s="1833"/>
      <c r="AW145" s="1833"/>
      <c r="AX145" s="1833"/>
      <c r="AY145" s="1833"/>
      <c r="AZ145" s="215"/>
      <c r="BA145" s="2168"/>
      <c r="BB145" s="159" t="s">
        <v>65</v>
      </c>
      <c r="BC145" s="1099" t="s">
        <v>35</v>
      </c>
      <c r="BD145" s="1119" t="s">
        <v>35</v>
      </c>
      <c r="BE145" s="1119" t="s">
        <v>35</v>
      </c>
      <c r="BF145" s="1119" t="s">
        <v>35</v>
      </c>
      <c r="BG145" s="1140" t="s">
        <v>35</v>
      </c>
      <c r="BH145" s="1161" t="s">
        <v>35</v>
      </c>
      <c r="BI145" s="1119" t="s">
        <v>35</v>
      </c>
      <c r="BJ145" s="1119" t="s">
        <v>35</v>
      </c>
      <c r="BK145" s="1119" t="s">
        <v>35</v>
      </c>
      <c r="BL145" s="1140" t="s">
        <v>35</v>
      </c>
      <c r="BM145" s="1161" t="s">
        <v>35</v>
      </c>
      <c r="BN145" s="1119" t="s">
        <v>35</v>
      </c>
      <c r="BO145" s="1119" t="s">
        <v>35</v>
      </c>
      <c r="BP145" s="1119" t="s">
        <v>35</v>
      </c>
      <c r="BQ145" s="1140" t="s">
        <v>35</v>
      </c>
      <c r="BR145" s="1161" t="s">
        <v>35</v>
      </c>
      <c r="BS145" s="1119" t="s">
        <v>35</v>
      </c>
      <c r="BT145" s="1119" t="s">
        <v>35</v>
      </c>
      <c r="BU145" s="1119" t="s">
        <v>35</v>
      </c>
      <c r="BV145" s="1119" t="s">
        <v>35</v>
      </c>
      <c r="BW145" s="1119" t="s">
        <v>35</v>
      </c>
      <c r="BX145" s="1119" t="s">
        <v>35</v>
      </c>
      <c r="BY145" s="1180" t="s">
        <v>35</v>
      </c>
      <c r="BZ145" s="1180" t="s">
        <v>35</v>
      </c>
      <c r="CA145" s="1180" t="s">
        <v>35</v>
      </c>
      <c r="CB145" s="1180" t="s">
        <v>35</v>
      </c>
      <c r="CC145" s="1180" t="s">
        <v>35</v>
      </c>
      <c r="CD145" s="1180" t="s">
        <v>35</v>
      </c>
      <c r="CE145" s="1853"/>
      <c r="CF145" s="1853"/>
      <c r="CG145" s="1853"/>
      <c r="CH145" s="1853"/>
      <c r="CI145" s="1853"/>
      <c r="CJ145" s="1853"/>
      <c r="CK145" s="1853"/>
      <c r="CL145" s="1853"/>
      <c r="CM145" s="1853"/>
      <c r="CN145" s="1853"/>
      <c r="CO145" s="1853"/>
      <c r="CP145" s="1853"/>
      <c r="CQ145" s="1853"/>
      <c r="CR145" s="1853"/>
      <c r="CS145" s="1853"/>
      <c r="CT145" s="1853"/>
      <c r="CU145" s="1853"/>
      <c r="CV145" s="1853"/>
      <c r="CW145" s="1853"/>
      <c r="CX145" s="1853"/>
      <c r="CY145" s="1853"/>
      <c r="CZ145" s="1853"/>
    </row>
    <row r="146" s="130" customFormat="true" ht="15" customHeight="true" x14ac:dyDescent="0.2">
      <c r="A146" s="2110"/>
      <c r="B146" s="252" t="s">
        <v>66</v>
      </c>
      <c r="C146" s="1033" t="s">
        <v>35</v>
      </c>
      <c r="D146" s="1044" t="s">
        <v>35</v>
      </c>
      <c r="E146" s="1044" t="s">
        <v>35</v>
      </c>
      <c r="F146" s="1044" t="s">
        <v>35</v>
      </c>
      <c r="G146" s="1055" t="s">
        <v>35</v>
      </c>
      <c r="H146" s="1066" t="s">
        <v>35</v>
      </c>
      <c r="I146" s="1044" t="s">
        <v>35</v>
      </c>
      <c r="J146" s="1044" t="s">
        <v>35</v>
      </c>
      <c r="K146" s="1044" t="s">
        <v>35</v>
      </c>
      <c r="L146" s="1077" t="s">
        <v>35</v>
      </c>
      <c r="M146" s="1086" t="s">
        <v>35</v>
      </c>
      <c r="N146" s="1044" t="s">
        <v>35</v>
      </c>
      <c r="O146" s="1044" t="s">
        <v>35</v>
      </c>
      <c r="P146" s="1044" t="s">
        <v>35</v>
      </c>
      <c r="Q146" s="1055" t="s">
        <v>35</v>
      </c>
      <c r="R146" s="1066" t="s">
        <v>35</v>
      </c>
      <c r="S146" s="1044" t="s">
        <v>35</v>
      </c>
      <c r="T146" s="1044" t="s">
        <v>35</v>
      </c>
      <c r="U146" s="1044" t="s">
        <v>35</v>
      </c>
      <c r="V146" s="1044" t="s">
        <v>35</v>
      </c>
      <c r="W146" s="1044" t="s">
        <v>35</v>
      </c>
      <c r="X146" s="1044" t="s">
        <v>35</v>
      </c>
      <c r="Y146" s="1088" t="s">
        <v>35</v>
      </c>
      <c r="Z146" s="1088" t="s">
        <v>35</v>
      </c>
      <c r="AA146" s="1088" t="s">
        <v>35</v>
      </c>
      <c r="AB146" s="1088" t="s">
        <v>35</v>
      </c>
      <c r="AC146" s="1088" t="s">
        <v>35</v>
      </c>
      <c r="AD146" s="1820" t="s">
        <v>35</v>
      </c>
      <c r="AE146" s="1833"/>
      <c r="AF146" s="1833"/>
      <c r="AG146" s="1833"/>
      <c r="AH146" s="1833"/>
      <c r="AI146" s="1833"/>
      <c r="AJ146" s="1833"/>
      <c r="AK146" s="1833"/>
      <c r="AL146" s="1833"/>
      <c r="AM146" s="1833"/>
      <c r="AN146" s="1833"/>
      <c r="AO146" s="1833"/>
      <c r="AP146" s="1833"/>
      <c r="AQ146" s="1833"/>
      <c r="AR146" s="1833"/>
      <c r="AS146" s="1833"/>
      <c r="AT146" s="1833"/>
      <c r="AU146" s="1833"/>
      <c r="AV146" s="1833"/>
      <c r="AW146" s="1833"/>
      <c r="AX146" s="1833"/>
      <c r="AY146" s="1833"/>
      <c r="AZ146" s="215"/>
      <c r="BA146" s="2168"/>
      <c r="BB146" s="159" t="s">
        <v>66</v>
      </c>
      <c r="BC146" s="1099" t="s">
        <v>35</v>
      </c>
      <c r="BD146" s="1119" t="s">
        <v>35</v>
      </c>
      <c r="BE146" s="1119" t="s">
        <v>35</v>
      </c>
      <c r="BF146" s="1119" t="s">
        <v>35</v>
      </c>
      <c r="BG146" s="1140" t="s">
        <v>35</v>
      </c>
      <c r="BH146" s="1161" t="s">
        <v>35</v>
      </c>
      <c r="BI146" s="1119" t="s">
        <v>35</v>
      </c>
      <c r="BJ146" s="1119" t="s">
        <v>35</v>
      </c>
      <c r="BK146" s="1119" t="s">
        <v>35</v>
      </c>
      <c r="BL146" s="1140" t="s">
        <v>35</v>
      </c>
      <c r="BM146" s="1161" t="s">
        <v>35</v>
      </c>
      <c r="BN146" s="1119" t="s">
        <v>35</v>
      </c>
      <c r="BO146" s="1119" t="s">
        <v>35</v>
      </c>
      <c r="BP146" s="1119" t="s">
        <v>35</v>
      </c>
      <c r="BQ146" s="1140" t="s">
        <v>35</v>
      </c>
      <c r="BR146" s="1161" t="s">
        <v>35</v>
      </c>
      <c r="BS146" s="1119" t="s">
        <v>35</v>
      </c>
      <c r="BT146" s="1119" t="s">
        <v>35</v>
      </c>
      <c r="BU146" s="1119" t="s">
        <v>35</v>
      </c>
      <c r="BV146" s="1119" t="s">
        <v>35</v>
      </c>
      <c r="BW146" s="1119" t="s">
        <v>35</v>
      </c>
      <c r="BX146" s="1119" t="s">
        <v>35</v>
      </c>
      <c r="BY146" s="1180" t="s">
        <v>35</v>
      </c>
      <c r="BZ146" s="1180" t="s">
        <v>35</v>
      </c>
      <c r="CA146" s="1180" t="s">
        <v>35</v>
      </c>
      <c r="CB146" s="1180" t="s">
        <v>35</v>
      </c>
      <c r="CC146" s="1180" t="s">
        <v>35</v>
      </c>
      <c r="CD146" s="1180" t="s">
        <v>35</v>
      </c>
      <c r="CE146" s="1853"/>
      <c r="CF146" s="1853"/>
      <c r="CG146" s="1853"/>
      <c r="CH146" s="1853"/>
      <c r="CI146" s="1853"/>
      <c r="CJ146" s="1853"/>
      <c r="CK146" s="1853"/>
      <c r="CL146" s="1853"/>
      <c r="CM146" s="1853"/>
      <c r="CN146" s="1853"/>
      <c r="CO146" s="1853"/>
      <c r="CP146" s="1853"/>
      <c r="CQ146" s="1853"/>
      <c r="CR146" s="1853"/>
      <c r="CS146" s="1853"/>
      <c r="CT146" s="1853"/>
      <c r="CU146" s="1853"/>
      <c r="CV146" s="1853"/>
      <c r="CW146" s="1853"/>
      <c r="CX146" s="1853"/>
      <c r="CY146" s="1853"/>
      <c r="CZ146" s="1853"/>
    </row>
    <row r="147" s="130" customFormat="true" ht="15" customHeight="true" x14ac:dyDescent="0.2">
      <c r="A147" s="2110"/>
      <c r="B147" s="252" t="s">
        <v>67</v>
      </c>
      <c r="C147" s="1033" t="s">
        <v>35</v>
      </c>
      <c r="D147" s="1044" t="s">
        <v>35</v>
      </c>
      <c r="E147" s="1044" t="s">
        <v>35</v>
      </c>
      <c r="F147" s="1044" t="s">
        <v>35</v>
      </c>
      <c r="G147" s="1055" t="s">
        <v>35</v>
      </c>
      <c r="H147" s="1066" t="s">
        <v>35</v>
      </c>
      <c r="I147" s="1044" t="s">
        <v>35</v>
      </c>
      <c r="J147" s="1044" t="s">
        <v>35</v>
      </c>
      <c r="K147" s="1044" t="s">
        <v>35</v>
      </c>
      <c r="L147" s="1077" t="s">
        <v>35</v>
      </c>
      <c r="M147" s="1086" t="s">
        <v>35</v>
      </c>
      <c r="N147" s="1044" t="s">
        <v>35</v>
      </c>
      <c r="O147" s="1044" t="s">
        <v>35</v>
      </c>
      <c r="P147" s="1044" t="s">
        <v>35</v>
      </c>
      <c r="Q147" s="1055" t="s">
        <v>35</v>
      </c>
      <c r="R147" s="1066" t="s">
        <v>35</v>
      </c>
      <c r="S147" s="1044" t="s">
        <v>35</v>
      </c>
      <c r="T147" s="1044" t="s">
        <v>35</v>
      </c>
      <c r="U147" s="1044" t="s">
        <v>35</v>
      </c>
      <c r="V147" s="1044" t="s">
        <v>35</v>
      </c>
      <c r="W147" s="1044" t="s">
        <v>35</v>
      </c>
      <c r="X147" s="1044" t="s">
        <v>35</v>
      </c>
      <c r="Y147" s="1088" t="s">
        <v>35</v>
      </c>
      <c r="Z147" s="1088" t="s">
        <v>35</v>
      </c>
      <c r="AA147" s="1088" t="s">
        <v>35</v>
      </c>
      <c r="AB147" s="1088" t="s">
        <v>35</v>
      </c>
      <c r="AC147" s="1088" t="s">
        <v>35</v>
      </c>
      <c r="AD147" s="1820" t="s">
        <v>35</v>
      </c>
      <c r="AE147" s="1833"/>
      <c r="AF147" s="1833"/>
      <c r="AG147" s="1833"/>
      <c r="AH147" s="1833"/>
      <c r="AI147" s="1833"/>
      <c r="AJ147" s="1833"/>
      <c r="AK147" s="1833"/>
      <c r="AL147" s="1833"/>
      <c r="AM147" s="1833"/>
      <c r="AN147" s="1833"/>
      <c r="AO147" s="1833"/>
      <c r="AP147" s="1833"/>
      <c r="AQ147" s="1833"/>
      <c r="AR147" s="1833"/>
      <c r="AS147" s="1833"/>
      <c r="AT147" s="1833"/>
      <c r="AU147" s="1833"/>
      <c r="AV147" s="1833"/>
      <c r="AW147" s="1833"/>
      <c r="AX147" s="1833"/>
      <c r="AY147" s="1833"/>
      <c r="AZ147" s="215"/>
      <c r="BA147" s="2168"/>
      <c r="BB147" s="159" t="s">
        <v>67</v>
      </c>
      <c r="BC147" s="1099" t="s">
        <v>35</v>
      </c>
      <c r="BD147" s="1119" t="s">
        <v>35</v>
      </c>
      <c r="BE147" s="1119" t="s">
        <v>35</v>
      </c>
      <c r="BF147" s="1119" t="s">
        <v>35</v>
      </c>
      <c r="BG147" s="1140" t="s">
        <v>35</v>
      </c>
      <c r="BH147" s="1161" t="s">
        <v>35</v>
      </c>
      <c r="BI147" s="1119" t="s">
        <v>35</v>
      </c>
      <c r="BJ147" s="1119" t="s">
        <v>35</v>
      </c>
      <c r="BK147" s="1119" t="s">
        <v>35</v>
      </c>
      <c r="BL147" s="1140" t="s">
        <v>35</v>
      </c>
      <c r="BM147" s="1161" t="s">
        <v>35</v>
      </c>
      <c r="BN147" s="1119" t="s">
        <v>35</v>
      </c>
      <c r="BO147" s="1119" t="s">
        <v>35</v>
      </c>
      <c r="BP147" s="1119" t="s">
        <v>35</v>
      </c>
      <c r="BQ147" s="1140" t="s">
        <v>35</v>
      </c>
      <c r="BR147" s="1161" t="s">
        <v>35</v>
      </c>
      <c r="BS147" s="1119" t="s">
        <v>35</v>
      </c>
      <c r="BT147" s="1119" t="s">
        <v>35</v>
      </c>
      <c r="BU147" s="1119" t="s">
        <v>35</v>
      </c>
      <c r="BV147" s="1119" t="s">
        <v>35</v>
      </c>
      <c r="BW147" s="1119" t="s">
        <v>35</v>
      </c>
      <c r="BX147" s="1119" t="s">
        <v>35</v>
      </c>
      <c r="BY147" s="1180" t="s">
        <v>35</v>
      </c>
      <c r="BZ147" s="1180" t="s">
        <v>35</v>
      </c>
      <c r="CA147" s="1180" t="s">
        <v>35</v>
      </c>
      <c r="CB147" s="1180" t="s">
        <v>35</v>
      </c>
      <c r="CC147" s="1180" t="s">
        <v>35</v>
      </c>
      <c r="CD147" s="1180" t="s">
        <v>35</v>
      </c>
      <c r="CE147" s="1853"/>
      <c r="CF147" s="1853"/>
      <c r="CG147" s="1853"/>
      <c r="CH147" s="1853"/>
      <c r="CI147" s="1853"/>
      <c r="CJ147" s="1853"/>
      <c r="CK147" s="1853"/>
      <c r="CL147" s="1853"/>
      <c r="CM147" s="1853"/>
      <c r="CN147" s="1853"/>
      <c r="CO147" s="1853"/>
      <c r="CP147" s="1853"/>
      <c r="CQ147" s="1853"/>
      <c r="CR147" s="1853"/>
      <c r="CS147" s="1853"/>
      <c r="CT147" s="1853"/>
      <c r="CU147" s="1853"/>
      <c r="CV147" s="1853"/>
      <c r="CW147" s="1853"/>
      <c r="CX147" s="1853"/>
      <c r="CY147" s="1853"/>
      <c r="CZ147" s="1853"/>
    </row>
    <row r="148" s="130" customFormat="true" ht="15" customHeight="true" x14ac:dyDescent="0.2">
      <c r="A148" s="2110" t="s">
        <v>108</v>
      </c>
      <c r="B148" s="252" t="s">
        <v>49</v>
      </c>
      <c r="C148" s="715">
        <v>1.0842051844637834</v>
      </c>
      <c r="D148" s="716">
        <v>1.3054673610638921</v>
      </c>
      <c r="E148" s="716">
        <v>9.2519822029394163</v>
      </c>
      <c r="F148" s="716">
        <v>22.833534525270824</v>
      </c>
      <c r="G148" s="767">
        <v>10.291409408669159</v>
      </c>
      <c r="H148" s="755">
        <v>16.852000966210191</v>
      </c>
      <c r="I148" s="716">
        <v>33.802488375664304</v>
      </c>
      <c r="J148" s="716">
        <v>22.010006170370648</v>
      </c>
      <c r="K148" s="716">
        <v>13.187169459779197</v>
      </c>
      <c r="L148" s="731">
        <v>5.3169681668995059</v>
      </c>
      <c r="M148" s="742">
        <v>0.64922480154410434</v>
      </c>
      <c r="N148" s="716">
        <v>0.78701106415227684</v>
      </c>
      <c r="O148" s="716">
        <v>0.98378665092542295</v>
      </c>
      <c r="P148" s="716">
        <v>2.5751746579744843</v>
      </c>
      <c r="Q148" s="767">
        <v>6.9992092200668212</v>
      </c>
      <c r="R148" s="755">
        <v>2.6027070867035462</v>
      </c>
      <c r="S148" s="716">
        <v>28.70861139488224</v>
      </c>
      <c r="T148" s="716">
        <v>3.8731578074615038</v>
      </c>
      <c r="U148" s="716">
        <v>15.433447114527448</v>
      </c>
      <c r="V148" s="716">
        <v>1.8854067842696023</v>
      </c>
      <c r="W148" s="716">
        <v>19.981746555025463</v>
      </c>
      <c r="X148" s="716">
        <v>4.5618433902396109</v>
      </c>
      <c r="Y148" s="717">
        <v>0.52218347611968519</v>
      </c>
      <c r="Z148" s="717">
        <v>2.5095869581283612</v>
      </c>
      <c r="AA148" s="717">
        <v>2.0860670062717519</v>
      </c>
      <c r="AB148" s="717">
        <v>9.1249438507504372</v>
      </c>
      <c r="AC148" s="717">
        <v>5.8614730255704188</v>
      </c>
      <c r="AD148" s="1821">
        <v>8.9542122663036636</v>
      </c>
      <c r="AE148" s="1834"/>
      <c r="AF148" s="1834"/>
      <c r="AG148" s="1834"/>
      <c r="AH148" s="1834"/>
      <c r="AI148" s="1834"/>
      <c r="AJ148" s="1834"/>
      <c r="AK148" s="1834"/>
      <c r="AL148" s="1834"/>
      <c r="AM148" s="1834"/>
      <c r="AN148" s="1834"/>
      <c r="AO148" s="1834"/>
      <c r="AP148" s="1834"/>
      <c r="AQ148" s="1834"/>
      <c r="AR148" s="1834"/>
      <c r="AS148" s="1834"/>
      <c r="AT148" s="1834"/>
      <c r="AU148" s="1834"/>
      <c r="AV148" s="1834"/>
      <c r="AW148" s="1834"/>
      <c r="AX148" s="1834"/>
      <c r="AY148" s="1834"/>
      <c r="AZ148" s="215"/>
      <c r="BA148" s="2168" t="s">
        <v>108</v>
      </c>
      <c r="BB148" s="159" t="s">
        <v>49</v>
      </c>
      <c r="BC148" s="1099" t="s">
        <v>35</v>
      </c>
      <c r="BD148" s="1119" t="s">
        <v>35</v>
      </c>
      <c r="BE148" s="1119" t="s">
        <v>35</v>
      </c>
      <c r="BF148" s="1119" t="s">
        <v>35</v>
      </c>
      <c r="BG148" s="1140" t="s">
        <v>35</v>
      </c>
      <c r="BH148" s="1161" t="s">
        <v>35</v>
      </c>
      <c r="BI148" s="1119" t="s">
        <v>35</v>
      </c>
      <c r="BJ148" s="1119" t="s">
        <v>35</v>
      </c>
      <c r="BK148" s="1119" t="s">
        <v>35</v>
      </c>
      <c r="BL148" s="1140" t="s">
        <v>35</v>
      </c>
      <c r="BM148" s="1161" t="s">
        <v>35</v>
      </c>
      <c r="BN148" s="1119" t="s">
        <v>35</v>
      </c>
      <c r="BO148" s="1119" t="s">
        <v>35</v>
      </c>
      <c r="BP148" s="1119" t="s">
        <v>35</v>
      </c>
      <c r="BQ148" s="1140" t="s">
        <v>35</v>
      </c>
      <c r="BR148" s="1161" t="s">
        <v>35</v>
      </c>
      <c r="BS148" s="1119" t="s">
        <v>35</v>
      </c>
      <c r="BT148" s="1119" t="s">
        <v>35</v>
      </c>
      <c r="BU148" s="1119" t="s">
        <v>35</v>
      </c>
      <c r="BV148" s="1119" t="s">
        <v>35</v>
      </c>
      <c r="BW148" s="1119" t="s">
        <v>35</v>
      </c>
      <c r="BX148" s="1119" t="s">
        <v>35</v>
      </c>
      <c r="BY148" s="1180" t="s">
        <v>35</v>
      </c>
      <c r="BZ148" s="1180" t="s">
        <v>35</v>
      </c>
      <c r="CA148" s="1180" t="s">
        <v>35</v>
      </c>
      <c r="CB148" s="1180" t="s">
        <v>35</v>
      </c>
      <c r="CC148" s="1180" t="s">
        <v>35</v>
      </c>
      <c r="CD148" s="1180" t="s">
        <v>35</v>
      </c>
      <c r="CE148" s="1853"/>
      <c r="CF148" s="1853"/>
      <c r="CG148" s="1853"/>
      <c r="CH148" s="1853"/>
      <c r="CI148" s="1853"/>
      <c r="CJ148" s="1853"/>
      <c r="CK148" s="1853"/>
      <c r="CL148" s="1853"/>
      <c r="CM148" s="1853"/>
      <c r="CN148" s="1853"/>
      <c r="CO148" s="1853"/>
      <c r="CP148" s="1853"/>
      <c r="CQ148" s="1853"/>
      <c r="CR148" s="1853"/>
      <c r="CS148" s="1853"/>
      <c r="CT148" s="1853"/>
      <c r="CU148" s="1853"/>
      <c r="CV148" s="1853"/>
      <c r="CW148" s="1853"/>
      <c r="CX148" s="1853"/>
      <c r="CY148" s="1853"/>
      <c r="CZ148" s="1853"/>
    </row>
    <row r="149" s="130" customFormat="true" ht="15" customHeight="true" x14ac:dyDescent="0.2">
      <c r="A149" s="2110"/>
      <c r="B149" s="252" t="s">
        <v>48</v>
      </c>
      <c r="C149" s="715">
        <v>2.1018335482943828</v>
      </c>
      <c r="D149" s="716">
        <v>6.4063008354378743</v>
      </c>
      <c r="E149" s="716">
        <v>15.696234904877148</v>
      </c>
      <c r="F149" s="716">
        <v>55.219573975799577</v>
      </c>
      <c r="G149" s="767">
        <v>88.390281010598144</v>
      </c>
      <c r="H149" s="755">
        <v>13.68302770894439</v>
      </c>
      <c r="I149" s="716">
        <v>45.131086937303891</v>
      </c>
      <c r="J149" s="716">
        <v>70.744516681959041</v>
      </c>
      <c r="K149" s="716">
        <v>86.02898787410777</v>
      </c>
      <c r="L149" s="731">
        <v>93.658431907604083</v>
      </c>
      <c r="M149" s="742">
        <v>1.4817810801763052</v>
      </c>
      <c r="N149" s="716">
        <v>3.0528080618923954</v>
      </c>
      <c r="O149" s="716">
        <v>6.677084084509656</v>
      </c>
      <c r="P149" s="716">
        <v>11.268497928088543</v>
      </c>
      <c r="Q149" s="767">
        <v>45.472068936918745</v>
      </c>
      <c r="R149" s="755">
        <v>9.4032774007179523</v>
      </c>
      <c r="S149" s="716">
        <v>57.627925397046411</v>
      </c>
      <c r="T149" s="716">
        <v>50.885923195029811</v>
      </c>
      <c r="U149" s="716">
        <v>59.721600160022113</v>
      </c>
      <c r="V149" s="716">
        <v>12.290414946334444</v>
      </c>
      <c r="W149" s="716">
        <v>67.509452491542021</v>
      </c>
      <c r="X149" s="716">
        <v>18.950404543786661</v>
      </c>
      <c r="Y149" s="717">
        <v>5.4323573222235444</v>
      </c>
      <c r="Z149" s="717">
        <v>22.452310232840741</v>
      </c>
      <c r="AA149" s="717">
        <v>15.014498611443921</v>
      </c>
      <c r="AB149" s="717">
        <v>30.873737688419627</v>
      </c>
      <c r="AC149" s="717">
        <v>30.047574356921906</v>
      </c>
      <c r="AD149" s="1821">
        <v>45.460032010165087</v>
      </c>
      <c r="AE149" s="1834"/>
      <c r="AF149" s="1834"/>
      <c r="AG149" s="1834"/>
      <c r="AH149" s="1834"/>
      <c r="AI149" s="1834"/>
      <c r="AJ149" s="1834"/>
      <c r="AK149" s="1834"/>
      <c r="AL149" s="1834"/>
      <c r="AM149" s="1834"/>
      <c r="AN149" s="1834"/>
      <c r="AO149" s="1834"/>
      <c r="AP149" s="1834"/>
      <c r="AQ149" s="1834"/>
      <c r="AR149" s="1834"/>
      <c r="AS149" s="1834"/>
      <c r="AT149" s="1834"/>
      <c r="AU149" s="1834"/>
      <c r="AV149" s="1834"/>
      <c r="AW149" s="1834"/>
      <c r="AX149" s="1834"/>
      <c r="AY149" s="1834"/>
      <c r="AZ149" s="215"/>
      <c r="BA149" s="2168"/>
      <c r="BB149" s="159" t="s">
        <v>48</v>
      </c>
      <c r="BC149" s="1099" t="s">
        <v>35</v>
      </c>
      <c r="BD149" s="1119" t="s">
        <v>35</v>
      </c>
      <c r="BE149" s="1119" t="s">
        <v>35</v>
      </c>
      <c r="BF149" s="1119" t="s">
        <v>35</v>
      </c>
      <c r="BG149" s="1140" t="s">
        <v>35</v>
      </c>
      <c r="BH149" s="1161" t="s">
        <v>35</v>
      </c>
      <c r="BI149" s="1119" t="s">
        <v>35</v>
      </c>
      <c r="BJ149" s="1119" t="s">
        <v>35</v>
      </c>
      <c r="BK149" s="1119" t="s">
        <v>35</v>
      </c>
      <c r="BL149" s="1140" t="s">
        <v>35</v>
      </c>
      <c r="BM149" s="1161" t="s">
        <v>35</v>
      </c>
      <c r="BN149" s="1119" t="s">
        <v>35</v>
      </c>
      <c r="BO149" s="1119" t="s">
        <v>35</v>
      </c>
      <c r="BP149" s="1119" t="s">
        <v>35</v>
      </c>
      <c r="BQ149" s="1140" t="s">
        <v>35</v>
      </c>
      <c r="BR149" s="1161" t="s">
        <v>35</v>
      </c>
      <c r="BS149" s="1119" t="s">
        <v>35</v>
      </c>
      <c r="BT149" s="1119" t="s">
        <v>35</v>
      </c>
      <c r="BU149" s="1119" t="s">
        <v>35</v>
      </c>
      <c r="BV149" s="1119" t="s">
        <v>35</v>
      </c>
      <c r="BW149" s="1119" t="s">
        <v>35</v>
      </c>
      <c r="BX149" s="1119" t="s">
        <v>35</v>
      </c>
      <c r="BY149" s="1180" t="s">
        <v>35</v>
      </c>
      <c r="BZ149" s="1180" t="s">
        <v>35</v>
      </c>
      <c r="CA149" s="1180" t="s">
        <v>35</v>
      </c>
      <c r="CB149" s="1180" t="s">
        <v>35</v>
      </c>
      <c r="CC149" s="1180" t="s">
        <v>35</v>
      </c>
      <c r="CD149" s="1180" t="s">
        <v>35</v>
      </c>
      <c r="CE149" s="1853"/>
      <c r="CF149" s="1853"/>
      <c r="CG149" s="1853"/>
      <c r="CH149" s="1853"/>
      <c r="CI149" s="1853"/>
      <c r="CJ149" s="1853"/>
      <c r="CK149" s="1853"/>
      <c r="CL149" s="1853"/>
      <c r="CM149" s="1853"/>
      <c r="CN149" s="1853"/>
      <c r="CO149" s="1853"/>
      <c r="CP149" s="1853"/>
      <c r="CQ149" s="1853"/>
      <c r="CR149" s="1853"/>
      <c r="CS149" s="1853"/>
      <c r="CT149" s="1853"/>
      <c r="CU149" s="1853"/>
      <c r="CV149" s="1853"/>
      <c r="CW149" s="1853"/>
      <c r="CX149" s="1853"/>
      <c r="CY149" s="1853"/>
      <c r="CZ149" s="1853"/>
    </row>
    <row r="150" s="130" customFormat="true" ht="15" customHeight="true" x14ac:dyDescent="0.2">
      <c r="A150" s="2110"/>
      <c r="B150" s="252" t="s">
        <v>110</v>
      </c>
      <c r="C150" s="715">
        <v>96.813961267241979</v>
      </c>
      <c r="D150" s="716">
        <v>92.288231803498306</v>
      </c>
      <c r="E150" s="716">
        <v>75.051782892183482</v>
      </c>
      <c r="F150" s="716">
        <v>21.94689149892957</v>
      </c>
      <c r="G150" s="767">
        <v>1.3183095807327998</v>
      </c>
      <c r="H150" s="755">
        <v>69.464971324845365</v>
      </c>
      <c r="I150" s="716">
        <v>21.066424687031795</v>
      </c>
      <c r="J150" s="716">
        <v>7.2454771476702637</v>
      </c>
      <c r="K150" s="716">
        <v>0.78384266611296671</v>
      </c>
      <c r="L150" s="731">
        <v>1.0245999254963916</v>
      </c>
      <c r="M150" s="742">
        <v>97.868994118279588</v>
      </c>
      <c r="N150" s="716">
        <v>96.160180873955397</v>
      </c>
      <c r="O150" s="716">
        <v>92.33912926456496</v>
      </c>
      <c r="P150" s="716">
        <v>86.156327413937078</v>
      </c>
      <c r="Q150" s="767">
        <v>47.528721843014495</v>
      </c>
      <c r="R150" s="755">
        <v>87.994015512578599</v>
      </c>
      <c r="S150" s="716">
        <v>13.663463208071356</v>
      </c>
      <c r="T150" s="716">
        <v>45.240918997508942</v>
      </c>
      <c r="U150" s="716">
        <v>24.844952725450348</v>
      </c>
      <c r="V150" s="716">
        <v>85.824178269395901</v>
      </c>
      <c r="W150" s="716">
        <v>12.508800953432559</v>
      </c>
      <c r="X150" s="716">
        <v>76.487752065973694</v>
      </c>
      <c r="Y150" s="717">
        <v>94.045459201656669</v>
      </c>
      <c r="Z150" s="717">
        <v>75.038102809030818</v>
      </c>
      <c r="AA150" s="717">
        <v>82.899434382284269</v>
      </c>
      <c r="AB150" s="717">
        <v>60.001318460829879</v>
      </c>
      <c r="AC150" s="717">
        <v>64.090952617507753</v>
      </c>
      <c r="AD150" s="1821">
        <v>45.585755723531094</v>
      </c>
      <c r="AE150" s="1834"/>
      <c r="AF150" s="1834"/>
      <c r="AG150" s="1834"/>
      <c r="AH150" s="1834"/>
      <c r="AI150" s="1834"/>
      <c r="AJ150" s="1834"/>
      <c r="AK150" s="1834"/>
      <c r="AL150" s="1834"/>
      <c r="AM150" s="1834"/>
      <c r="AN150" s="1834"/>
      <c r="AO150" s="1834"/>
      <c r="AP150" s="1834"/>
      <c r="AQ150" s="1834"/>
      <c r="AR150" s="1834"/>
      <c r="AS150" s="1834"/>
      <c r="AT150" s="1834"/>
      <c r="AU150" s="1834"/>
      <c r="AV150" s="1834"/>
      <c r="AW150" s="1834"/>
      <c r="AX150" s="1834"/>
      <c r="AY150" s="1834"/>
      <c r="AZ150" s="215"/>
      <c r="BA150" s="2168"/>
      <c r="BB150" s="159" t="s">
        <v>110</v>
      </c>
      <c r="BC150" s="1099" t="s">
        <v>35</v>
      </c>
      <c r="BD150" s="1119" t="s">
        <v>35</v>
      </c>
      <c r="BE150" s="1119" t="s">
        <v>35</v>
      </c>
      <c r="BF150" s="1119" t="s">
        <v>35</v>
      </c>
      <c r="BG150" s="1140" t="s">
        <v>35</v>
      </c>
      <c r="BH150" s="1161" t="s">
        <v>35</v>
      </c>
      <c r="BI150" s="1119" t="s">
        <v>35</v>
      </c>
      <c r="BJ150" s="1119" t="s">
        <v>35</v>
      </c>
      <c r="BK150" s="1119" t="s">
        <v>35</v>
      </c>
      <c r="BL150" s="1140" t="s">
        <v>35</v>
      </c>
      <c r="BM150" s="1161" t="s">
        <v>35</v>
      </c>
      <c r="BN150" s="1119" t="s">
        <v>35</v>
      </c>
      <c r="BO150" s="1119" t="s">
        <v>35</v>
      </c>
      <c r="BP150" s="1119" t="s">
        <v>35</v>
      </c>
      <c r="BQ150" s="1140" t="s">
        <v>35</v>
      </c>
      <c r="BR150" s="1161" t="s">
        <v>35</v>
      </c>
      <c r="BS150" s="1119" t="s">
        <v>35</v>
      </c>
      <c r="BT150" s="1119" t="s">
        <v>35</v>
      </c>
      <c r="BU150" s="1119" t="s">
        <v>35</v>
      </c>
      <c r="BV150" s="1119" t="s">
        <v>35</v>
      </c>
      <c r="BW150" s="1119" t="s">
        <v>35</v>
      </c>
      <c r="BX150" s="1119" t="s">
        <v>35</v>
      </c>
      <c r="BY150" s="1180" t="s">
        <v>35</v>
      </c>
      <c r="BZ150" s="1180" t="s">
        <v>35</v>
      </c>
      <c r="CA150" s="1180" t="s">
        <v>35</v>
      </c>
      <c r="CB150" s="1180" t="s">
        <v>35</v>
      </c>
      <c r="CC150" s="1180" t="s">
        <v>35</v>
      </c>
      <c r="CD150" s="1180" t="s">
        <v>35</v>
      </c>
      <c r="CE150" s="1853"/>
      <c r="CF150" s="1853"/>
      <c r="CG150" s="1853"/>
      <c r="CH150" s="1853"/>
      <c r="CI150" s="1853"/>
      <c r="CJ150" s="1853"/>
      <c r="CK150" s="1853"/>
      <c r="CL150" s="1853"/>
      <c r="CM150" s="1853"/>
      <c r="CN150" s="1853"/>
      <c r="CO150" s="1853"/>
      <c r="CP150" s="1853"/>
      <c r="CQ150" s="1853"/>
      <c r="CR150" s="1853"/>
      <c r="CS150" s="1853"/>
      <c r="CT150" s="1853"/>
      <c r="CU150" s="1853"/>
      <c r="CV150" s="1853"/>
      <c r="CW150" s="1853"/>
      <c r="CX150" s="1853"/>
      <c r="CY150" s="1853"/>
      <c r="CZ150" s="1853"/>
    </row>
    <row r="151" s="130" customFormat="true" ht="15" customHeight="true" x14ac:dyDescent="0.2">
      <c r="A151" s="2110" t="s">
        <v>109</v>
      </c>
      <c r="B151" s="252" t="s">
        <v>49</v>
      </c>
      <c r="C151" s="715">
        <v>26.478480545435772</v>
      </c>
      <c r="D151" s="716">
        <v>19.344463307371505</v>
      </c>
      <c r="E151" s="716">
        <v>32.92833481092989</v>
      </c>
      <c r="F151" s="716">
        <v>29.298312289776057</v>
      </c>
      <c r="G151" s="767">
        <v>10.492659271465286</v>
      </c>
      <c r="H151" s="755">
        <v>52.7720319877413</v>
      </c>
      <c r="I151" s="716">
        <v>43.114932115229564</v>
      </c>
      <c r="J151" s="716">
        <v>23.516405786900052</v>
      </c>
      <c r="K151" s="716">
        <v>13.266672521057959</v>
      </c>
      <c r="L151" s="731">
        <v>5.3169681668995059</v>
      </c>
      <c r="M151" s="742">
        <v>16.646995507354749</v>
      </c>
      <c r="N151" s="716">
        <v>20.324744552040642</v>
      </c>
      <c r="O151" s="716">
        <v>13.906762921671554</v>
      </c>
      <c r="P151" s="716">
        <v>17.836159116894244</v>
      </c>
      <c r="Q151" s="767">
        <v>13.67871709019655</v>
      </c>
      <c r="R151" s="755">
        <v>25.733881209127681</v>
      </c>
      <c r="S151" s="716">
        <v>35.954571206301139</v>
      </c>
      <c r="T151" s="716">
        <v>7.1020687134651261</v>
      </c>
      <c r="U151" s="716">
        <v>22.285227343326842</v>
      </c>
      <c r="V151" s="716">
        <v>14.650871960576554</v>
      </c>
      <c r="W151" s="716">
        <v>22.984436798798253</v>
      </c>
      <c r="X151" s="716">
        <v>22.246242325861704</v>
      </c>
      <c r="Y151" s="717">
        <v>6.4427521770545377</v>
      </c>
      <c r="Z151" s="717">
        <v>12.315429236249075</v>
      </c>
      <c r="AA151" s="717">
        <v>11.792408508447245</v>
      </c>
      <c r="AB151" s="717">
        <v>19.7400362137559</v>
      </c>
      <c r="AC151" s="717">
        <v>17.766020036458073</v>
      </c>
      <c r="AD151" s="1821">
        <v>17.633245251903077</v>
      </c>
      <c r="AE151" s="1834"/>
      <c r="AF151" s="1834"/>
      <c r="AG151" s="1834"/>
      <c r="AH151" s="1834"/>
      <c r="AI151" s="1834"/>
      <c r="AJ151" s="1834"/>
      <c r="AK151" s="1834"/>
      <c r="AL151" s="1834"/>
      <c r="AM151" s="1834"/>
      <c r="AN151" s="1834"/>
      <c r="AO151" s="1834"/>
      <c r="AP151" s="1834"/>
      <c r="AQ151" s="1834"/>
      <c r="AR151" s="1834"/>
      <c r="AS151" s="1834"/>
      <c r="AT151" s="1834"/>
      <c r="AU151" s="1834"/>
      <c r="AV151" s="1834"/>
      <c r="AW151" s="1834"/>
      <c r="AX151" s="1834"/>
      <c r="AY151" s="1834"/>
      <c r="AZ151" s="215"/>
      <c r="BA151" s="2168" t="s">
        <v>109</v>
      </c>
      <c r="BB151" s="159" t="s">
        <v>49</v>
      </c>
      <c r="BC151" s="1099" t="s">
        <v>35</v>
      </c>
      <c r="BD151" s="1119" t="s">
        <v>35</v>
      </c>
      <c r="BE151" s="1119" t="s">
        <v>35</v>
      </c>
      <c r="BF151" s="1119" t="s">
        <v>35</v>
      </c>
      <c r="BG151" s="1140" t="s">
        <v>35</v>
      </c>
      <c r="BH151" s="1161" t="s">
        <v>35</v>
      </c>
      <c r="BI151" s="1119" t="s">
        <v>35</v>
      </c>
      <c r="BJ151" s="1119" t="s">
        <v>35</v>
      </c>
      <c r="BK151" s="1119" t="s">
        <v>35</v>
      </c>
      <c r="BL151" s="1140" t="s">
        <v>35</v>
      </c>
      <c r="BM151" s="1161" t="s">
        <v>35</v>
      </c>
      <c r="BN151" s="1119" t="s">
        <v>35</v>
      </c>
      <c r="BO151" s="1119" t="s">
        <v>35</v>
      </c>
      <c r="BP151" s="1119" t="s">
        <v>35</v>
      </c>
      <c r="BQ151" s="1140" t="s">
        <v>35</v>
      </c>
      <c r="BR151" s="1161" t="s">
        <v>35</v>
      </c>
      <c r="BS151" s="1119" t="s">
        <v>35</v>
      </c>
      <c r="BT151" s="1119" t="s">
        <v>35</v>
      </c>
      <c r="BU151" s="1119" t="s">
        <v>35</v>
      </c>
      <c r="BV151" s="1119" t="s">
        <v>35</v>
      </c>
      <c r="BW151" s="1119" t="s">
        <v>35</v>
      </c>
      <c r="BX151" s="1119" t="s">
        <v>35</v>
      </c>
      <c r="BY151" s="1180" t="s">
        <v>35</v>
      </c>
      <c r="BZ151" s="1180" t="s">
        <v>35</v>
      </c>
      <c r="CA151" s="1180" t="s">
        <v>35</v>
      </c>
      <c r="CB151" s="1180" t="s">
        <v>35</v>
      </c>
      <c r="CC151" s="1180" t="s">
        <v>35</v>
      </c>
      <c r="CD151" s="1180" t="s">
        <v>35</v>
      </c>
      <c r="CE151" s="1853"/>
      <c r="CF151" s="1853"/>
      <c r="CG151" s="1853"/>
      <c r="CH151" s="1853"/>
      <c r="CI151" s="1853"/>
      <c r="CJ151" s="1853"/>
      <c r="CK151" s="1853"/>
      <c r="CL151" s="1853"/>
      <c r="CM151" s="1853"/>
      <c r="CN151" s="1853"/>
      <c r="CO151" s="1853"/>
      <c r="CP151" s="1853"/>
      <c r="CQ151" s="1853"/>
      <c r="CR151" s="1853"/>
      <c r="CS151" s="1853"/>
      <c r="CT151" s="1853"/>
      <c r="CU151" s="1853"/>
      <c r="CV151" s="1853"/>
      <c r="CW151" s="1853"/>
      <c r="CX151" s="1853"/>
      <c r="CY151" s="1853"/>
      <c r="CZ151" s="1853"/>
    </row>
    <row r="152" s="130" customFormat="true" ht="15" customHeight="true" x14ac:dyDescent="0.2">
      <c r="A152" s="2325"/>
      <c r="B152" s="1287" t="s">
        <v>48</v>
      </c>
      <c r="C152" s="718">
        <v>71.94749969780888</v>
      </c>
      <c r="D152" s="719">
        <v>80.655536692628473</v>
      </c>
      <c r="E152" s="719">
        <v>67.015824211243213</v>
      </c>
      <c r="F152" s="719">
        <v>70.302031175476003</v>
      </c>
      <c r="G152" s="768">
        <v>89.507340728534842</v>
      </c>
      <c r="H152" s="756">
        <v>47.227968012258692</v>
      </c>
      <c r="I152" s="719">
        <v>56.809571702982566</v>
      </c>
      <c r="J152" s="719">
        <v>75.802378626547437</v>
      </c>
      <c r="K152" s="719">
        <v>86.733327478941959</v>
      </c>
      <c r="L152" s="732">
        <v>94.683031833100486</v>
      </c>
      <c r="M152" s="743">
        <v>80.006330977357038</v>
      </c>
      <c r="N152" s="719">
        <v>79.675255447959373</v>
      </c>
      <c r="O152" s="719">
        <v>86.093237078328471</v>
      </c>
      <c r="P152" s="719">
        <v>82.163840883105749</v>
      </c>
      <c r="Q152" s="768">
        <v>86.168721820989504</v>
      </c>
      <c r="R152" s="756">
        <v>74.266118790872312</v>
      </c>
      <c r="S152" s="719">
        <v>63.987736592494869</v>
      </c>
      <c r="T152" s="719">
        <v>92.557091071671451</v>
      </c>
      <c r="U152" s="719">
        <v>77.714772656673063</v>
      </c>
      <c r="V152" s="719">
        <v>84.534002842844075</v>
      </c>
      <c r="W152" s="719">
        <v>76.697229180076548</v>
      </c>
      <c r="X152" s="719">
        <v>77.753757674138299</v>
      </c>
      <c r="Y152" s="720">
        <v>93.504077604310197</v>
      </c>
      <c r="Z152" s="720">
        <v>87.684570763750912</v>
      </c>
      <c r="AA152" s="720">
        <v>88.207591491552733</v>
      </c>
      <c r="AB152" s="720">
        <v>80.259963786244015</v>
      </c>
      <c r="AC152" s="720">
        <v>82.01541437420164</v>
      </c>
      <c r="AD152" s="1822">
        <v>82.366754748096966</v>
      </c>
      <c r="AE152" s="1835"/>
      <c r="AF152" s="1835"/>
      <c r="AG152" s="1835"/>
      <c r="AH152" s="1835"/>
      <c r="AI152" s="1835"/>
      <c r="AJ152" s="1835"/>
      <c r="AK152" s="1835"/>
      <c r="AL152" s="1835"/>
      <c r="AM152" s="1835"/>
      <c r="AN152" s="1835"/>
      <c r="AO152" s="1835"/>
      <c r="AP152" s="1835"/>
      <c r="AQ152" s="1835"/>
      <c r="AR152" s="1835"/>
      <c r="AS152" s="1835"/>
      <c r="AT152" s="1835"/>
      <c r="AU152" s="1835"/>
      <c r="AV152" s="1835"/>
      <c r="AW152" s="1835"/>
      <c r="AX152" s="1835"/>
      <c r="AY152" s="1835"/>
      <c r="AZ152" s="215"/>
      <c r="BA152" s="2170"/>
      <c r="BB152" s="235" t="s">
        <v>48</v>
      </c>
      <c r="BC152" s="1100" t="s">
        <v>35</v>
      </c>
      <c r="BD152" s="1120" t="s">
        <v>35</v>
      </c>
      <c r="BE152" s="1120" t="s">
        <v>35</v>
      </c>
      <c r="BF152" s="1120" t="s">
        <v>35</v>
      </c>
      <c r="BG152" s="1141" t="s">
        <v>35</v>
      </c>
      <c r="BH152" s="1162" t="s">
        <v>35</v>
      </c>
      <c r="BI152" s="1120" t="s">
        <v>35</v>
      </c>
      <c r="BJ152" s="1120" t="s">
        <v>35</v>
      </c>
      <c r="BK152" s="1120" t="s">
        <v>35</v>
      </c>
      <c r="BL152" s="1141" t="s">
        <v>35</v>
      </c>
      <c r="BM152" s="1162" t="s">
        <v>35</v>
      </c>
      <c r="BN152" s="1120" t="s">
        <v>35</v>
      </c>
      <c r="BO152" s="1120" t="s">
        <v>35</v>
      </c>
      <c r="BP152" s="1120" t="s">
        <v>35</v>
      </c>
      <c r="BQ152" s="1141" t="s">
        <v>35</v>
      </c>
      <c r="BR152" s="1162" t="s">
        <v>35</v>
      </c>
      <c r="BS152" s="1120" t="s">
        <v>35</v>
      </c>
      <c r="BT152" s="1120" t="s">
        <v>35</v>
      </c>
      <c r="BU152" s="1120" t="s">
        <v>35</v>
      </c>
      <c r="BV152" s="1120" t="s">
        <v>35</v>
      </c>
      <c r="BW152" s="1120" t="s">
        <v>35</v>
      </c>
      <c r="BX152" s="1120" t="s">
        <v>35</v>
      </c>
      <c r="BY152" s="1181" t="s">
        <v>35</v>
      </c>
      <c r="BZ152" s="1181" t="s">
        <v>35</v>
      </c>
      <c r="CA152" s="1181" t="s">
        <v>35</v>
      </c>
      <c r="CB152" s="1181" t="s">
        <v>35</v>
      </c>
      <c r="CC152" s="1181" t="s">
        <v>35</v>
      </c>
      <c r="CD152" s="1181" t="s">
        <v>35</v>
      </c>
      <c r="CE152" s="1854"/>
      <c r="CF152" s="1854"/>
      <c r="CG152" s="1854"/>
      <c r="CH152" s="1854"/>
      <c r="CI152" s="1854"/>
      <c r="CJ152" s="1854"/>
      <c r="CK152" s="1854"/>
      <c r="CL152" s="1854"/>
      <c r="CM152" s="1854"/>
      <c r="CN152" s="1854"/>
      <c r="CO152" s="1854"/>
      <c r="CP152" s="1854"/>
      <c r="CQ152" s="1854"/>
      <c r="CR152" s="1854"/>
      <c r="CS152" s="1854"/>
      <c r="CT152" s="1854"/>
      <c r="CU152" s="1854"/>
      <c r="CV152" s="1854"/>
      <c r="CW152" s="1854"/>
      <c r="CX152" s="1854"/>
      <c r="CY152" s="1854"/>
      <c r="CZ152" s="1854"/>
    </row>
    <row r="153" s="424" customFormat="true" ht="15" customHeight="true" x14ac:dyDescent="0.2">
      <c r="A153" s="2276" t="s">
        <v>62</v>
      </c>
      <c r="B153" s="1470" t="s">
        <v>245</v>
      </c>
      <c r="C153" s="1376">
        <v>0</v>
      </c>
      <c r="D153" s="1377">
        <v>0.60292244547899432</v>
      </c>
      <c r="E153" s="1377">
        <v>10.107485234698311</v>
      </c>
      <c r="F153" s="1377">
        <v>63.411722393723181</v>
      </c>
      <c r="G153" s="1378">
        <v>96.313187832729056</v>
      </c>
      <c r="H153" s="1379">
        <v>17.09263875752146</v>
      </c>
      <c r="I153" s="1377">
        <v>64.955100614111501</v>
      </c>
      <c r="J153" s="1377">
        <v>88.411584163094432</v>
      </c>
      <c r="K153" s="1377">
        <v>97.056126044462658</v>
      </c>
      <c r="L153" s="1380">
        <v>98.031898547818514</v>
      </c>
      <c r="M153" s="1381">
        <v>0</v>
      </c>
      <c r="N153" s="1377">
        <v>3.9858399943586878E-2</v>
      </c>
      <c r="O153" s="1377">
        <v>1.4473619545908551E-2</v>
      </c>
      <c r="P153" s="1377">
        <v>2.4607447928485988</v>
      </c>
      <c r="Q153" s="1378">
        <v>30.138401990373019</v>
      </c>
      <c r="R153" s="1379">
        <v>10.651440379785429</v>
      </c>
      <c r="S153" s="1377">
        <v>79.004654271486885</v>
      </c>
      <c r="T153" s="1377">
        <v>51.133160809417241</v>
      </c>
      <c r="U153" s="1377">
        <v>58.842336697151886</v>
      </c>
      <c r="V153" s="1377">
        <v>6.7101855043338068</v>
      </c>
      <c r="W153" s="1377">
        <v>85.515820860938589</v>
      </c>
      <c r="X153" s="1377">
        <v>21.14936673210449</v>
      </c>
      <c r="Y153" s="1377">
        <v>2.3266977403084423</v>
      </c>
      <c r="Z153" s="1377">
        <v>21.822496692301332</v>
      </c>
      <c r="AA153" s="1377">
        <v>2.8244029237419443</v>
      </c>
      <c r="AB153" s="1377">
        <v>11.782499602021561</v>
      </c>
      <c r="AC153" s="1377">
        <v>20.524443976325735</v>
      </c>
      <c r="AD153" s="1902">
        <v>47.459986080994085</v>
      </c>
      <c r="AE153" s="615"/>
      <c r="AF153" s="615"/>
      <c r="AG153" s="615"/>
      <c r="AH153" s="615"/>
      <c r="AI153" s="615"/>
      <c r="AJ153" s="615"/>
      <c r="AK153" s="615"/>
      <c r="AL153" s="615"/>
      <c r="AM153" s="615"/>
      <c r="AN153" s="615"/>
      <c r="AO153" s="615"/>
      <c r="AP153" s="615"/>
      <c r="AQ153" s="615"/>
      <c r="AR153" s="615"/>
      <c r="AS153" s="615"/>
      <c r="AT153" s="615"/>
      <c r="AU153" s="615"/>
      <c r="AV153" s="615"/>
      <c r="AW153" s="615"/>
      <c r="AX153" s="615"/>
      <c r="AY153" s="615"/>
      <c r="AZ153" s="216"/>
      <c r="BA153" s="2326" t="s">
        <v>62</v>
      </c>
      <c r="BB153" s="234" t="s">
        <v>245</v>
      </c>
      <c r="BC153" s="339">
        <v>0</v>
      </c>
      <c r="BD153" s="305">
        <v>52.036836000000008</v>
      </c>
      <c r="BE153" s="305">
        <v>869.71428800000024</v>
      </c>
      <c r="BF153" s="305">
        <v>5453.6993479999983</v>
      </c>
      <c r="BG153" s="340">
        <v>8289.0402979999799</v>
      </c>
      <c r="BH153" s="351">
        <v>609.08945600000027</v>
      </c>
      <c r="BI153" s="305">
        <v>2312.2604760000008</v>
      </c>
      <c r="BJ153" s="305">
        <v>3146.6076580000044</v>
      </c>
      <c r="BK153" s="305">
        <v>3460.5001100000054</v>
      </c>
      <c r="BL153" s="340">
        <v>3489.349883000004</v>
      </c>
      <c r="BM153" s="351">
        <v>0</v>
      </c>
      <c r="BN153" s="305">
        <v>2.003422</v>
      </c>
      <c r="BO153" s="305">
        <v>0.72895399999999999</v>
      </c>
      <c r="BP153" s="305">
        <v>124.108626</v>
      </c>
      <c r="BQ153" s="340">
        <v>1519.8421849999997</v>
      </c>
      <c r="BR153" s="351">
        <v>234.85716300000001</v>
      </c>
      <c r="BS153" s="305">
        <v>2326.8587620000008</v>
      </c>
      <c r="BT153" s="305">
        <v>724.80687000000103</v>
      </c>
      <c r="BU153" s="305">
        <v>899.83355099999937</v>
      </c>
      <c r="BV153" s="305">
        <v>303.30662499999988</v>
      </c>
      <c r="BW153" s="305">
        <v>6829.4596949999841</v>
      </c>
      <c r="BX153" s="305">
        <v>296.58643000000012</v>
      </c>
      <c r="BY153" s="306">
        <v>113.500765</v>
      </c>
      <c r="BZ153" s="306">
        <v>460.81133399999999</v>
      </c>
      <c r="CA153" s="306">
        <v>126.56815599999996</v>
      </c>
      <c r="CB153" s="306">
        <v>376.19149199999964</v>
      </c>
      <c r="CC153" s="306">
        <v>793.58983100000012</v>
      </c>
      <c r="CD153" s="306">
        <v>1178.1200959999994</v>
      </c>
      <c r="CE153" s="1855"/>
      <c r="CF153" s="1855"/>
      <c r="CG153" s="1855"/>
      <c r="CH153" s="1855"/>
      <c r="CI153" s="1855"/>
      <c r="CJ153" s="1855"/>
      <c r="CK153" s="1855"/>
      <c r="CL153" s="1855"/>
      <c r="CM153" s="1855"/>
      <c r="CN153" s="1855"/>
      <c r="CO153" s="1855"/>
      <c r="CP153" s="1855"/>
      <c r="CQ153" s="1855"/>
      <c r="CR153" s="1855"/>
      <c r="CS153" s="1855"/>
      <c r="CT153" s="1855"/>
      <c r="CU153" s="1855"/>
      <c r="CV153" s="1855"/>
      <c r="CW153" s="1855"/>
      <c r="CX153" s="1855"/>
      <c r="CY153" s="1855"/>
      <c r="CZ153" s="1855"/>
    </row>
    <row r="154" s="424" customFormat="true" ht="15" customHeight="true" x14ac:dyDescent="0.2">
      <c r="A154" s="2277"/>
      <c r="B154" s="1469" t="s">
        <v>246</v>
      </c>
      <c r="C154" s="1376">
        <v>0</v>
      </c>
      <c r="D154" s="1377">
        <v>5.8557432486157225E-2</v>
      </c>
      <c r="E154" s="1377">
        <v>0.18197037558158211</v>
      </c>
      <c r="F154" s="1377">
        <v>1.3836444480215533</v>
      </c>
      <c r="G154" s="1378">
        <v>0.5104343843271818</v>
      </c>
      <c r="H154" s="1379">
        <v>0.2298539202979141</v>
      </c>
      <c r="I154" s="1377">
        <v>1.7703057792545669</v>
      </c>
      <c r="J154" s="1377">
        <v>0.79327711948029567</v>
      </c>
      <c r="K154" s="1377">
        <v>0.16677503773015037</v>
      </c>
      <c r="L154" s="1380">
        <v>0.43641607946530886</v>
      </c>
      <c r="M154" s="1381">
        <v>0</v>
      </c>
      <c r="N154" s="1377">
        <v>0</v>
      </c>
      <c r="O154" s="1377">
        <v>6.0351574816352019E-2</v>
      </c>
      <c r="P154" s="1377">
        <v>9.938695609706244E-2</v>
      </c>
      <c r="Q154" s="1378">
        <v>1.0840283204554779</v>
      </c>
      <c r="R154" s="1379">
        <v>0.13103352886944655</v>
      </c>
      <c r="S154" s="1377">
        <v>1.7176729078458363E-2</v>
      </c>
      <c r="T154" s="1377">
        <v>1.5530902050820554</v>
      </c>
      <c r="U154" s="1377">
        <v>1.4237973337379912</v>
      </c>
      <c r="V154" s="1377">
        <v>0.21547950470530525</v>
      </c>
      <c r="W154" s="1377">
        <v>0.42003506712033889</v>
      </c>
      <c r="X154" s="1377">
        <v>5.806679551427562E-2</v>
      </c>
      <c r="Y154" s="1377">
        <v>0.12943748427984153</v>
      </c>
      <c r="Z154" s="1377">
        <v>0.50274883292530559</v>
      </c>
      <c r="AA154" s="1377">
        <v>0</v>
      </c>
      <c r="AB154" s="1377">
        <v>0.67271632630923273</v>
      </c>
      <c r="AC154" s="1377">
        <v>0.80704642694717954</v>
      </c>
      <c r="AD154" s="1902">
        <v>0.91629010335262207</v>
      </c>
      <c r="AE154" s="615"/>
      <c r="AF154" s="615"/>
      <c r="AG154" s="615"/>
      <c r="AH154" s="615"/>
      <c r="AI154" s="615"/>
      <c r="AJ154" s="615"/>
      <c r="AK154" s="615"/>
      <c r="AL154" s="615"/>
      <c r="AM154" s="615"/>
      <c r="AN154" s="615"/>
      <c r="AO154" s="615"/>
      <c r="AP154" s="615"/>
      <c r="AQ154" s="615"/>
      <c r="AR154" s="615"/>
      <c r="AS154" s="615"/>
      <c r="AT154" s="615"/>
      <c r="AU154" s="615"/>
      <c r="AV154" s="615"/>
      <c r="AW154" s="615"/>
      <c r="AX154" s="615"/>
      <c r="AY154" s="615"/>
      <c r="AZ154" s="216"/>
      <c r="BA154" s="2326"/>
      <c r="BB154" s="159" t="s">
        <v>246</v>
      </c>
      <c r="BC154" s="341">
        <v>0</v>
      </c>
      <c r="BD154" s="307">
        <v>5.0539559999999994</v>
      </c>
      <c r="BE154" s="307">
        <v>15.657924</v>
      </c>
      <c r="BF154" s="307">
        <v>118.99977699999998</v>
      </c>
      <c r="BG154" s="342">
        <v>43.929718000000001</v>
      </c>
      <c r="BH154" s="352">
        <v>8.1907540000000001</v>
      </c>
      <c r="BI154" s="307">
        <v>63.019040000000004</v>
      </c>
      <c r="BJ154" s="307">
        <v>28.233086</v>
      </c>
      <c r="BK154" s="307">
        <v>5.9463020000000002</v>
      </c>
      <c r="BL154" s="342">
        <v>15.533804999999999</v>
      </c>
      <c r="BM154" s="352">
        <v>0</v>
      </c>
      <c r="BN154" s="307">
        <v>0</v>
      </c>
      <c r="BO154" s="307">
        <v>3.0395659999999998</v>
      </c>
      <c r="BP154" s="307">
        <v>5.0126200000000001</v>
      </c>
      <c r="BQ154" s="342">
        <v>54.666201999999998</v>
      </c>
      <c r="BR154" s="352">
        <v>2.889202</v>
      </c>
      <c r="BS154" s="307">
        <v>0.50589200000000001</v>
      </c>
      <c r="BT154" s="307">
        <v>22.014880999999999</v>
      </c>
      <c r="BU154" s="307">
        <v>21.773108999999998</v>
      </c>
      <c r="BV154" s="307">
        <v>9.7398740000000004</v>
      </c>
      <c r="BW154" s="307">
        <v>33.544817000000002</v>
      </c>
      <c r="BX154" s="307">
        <v>0.81429499999999999</v>
      </c>
      <c r="BY154" s="308">
        <v>6.3142079999999998</v>
      </c>
      <c r="BZ154" s="308">
        <v>10.616216999999999</v>
      </c>
      <c r="CA154" s="308">
        <v>0</v>
      </c>
      <c r="CB154" s="308">
        <v>21.478478000000003</v>
      </c>
      <c r="CC154" s="308">
        <v>31.204929999999997</v>
      </c>
      <c r="CD154" s="308">
        <v>22.745471999999996</v>
      </c>
      <c r="CE154" s="1855"/>
      <c r="CF154" s="1855"/>
      <c r="CG154" s="1855"/>
      <c r="CH154" s="1855"/>
      <c r="CI154" s="1855"/>
      <c r="CJ154" s="1855"/>
      <c r="CK154" s="1855"/>
      <c r="CL154" s="1855"/>
      <c r="CM154" s="1855"/>
      <c r="CN154" s="1855"/>
      <c r="CO154" s="1855"/>
      <c r="CP154" s="1855"/>
      <c r="CQ154" s="1855"/>
      <c r="CR154" s="1855"/>
      <c r="CS154" s="1855"/>
      <c r="CT154" s="1855"/>
      <c r="CU154" s="1855"/>
      <c r="CV154" s="1855"/>
      <c r="CW154" s="1855"/>
      <c r="CX154" s="1855"/>
      <c r="CY154" s="1855"/>
      <c r="CZ154" s="1855"/>
    </row>
    <row r="155" s="424" customFormat="true" ht="15" customHeight="true" x14ac:dyDescent="0.2">
      <c r="A155" s="2277"/>
      <c r="B155" s="1469" t="s">
        <v>247</v>
      </c>
      <c r="C155" s="1376">
        <v>5.9482385425492404E-2</v>
      </c>
      <c r="D155" s="1377">
        <v>0.11645138981415026</v>
      </c>
      <c r="E155" s="1377">
        <v>0.58333663420147486</v>
      </c>
      <c r="F155" s="1377">
        <v>2.0966077232934186</v>
      </c>
      <c r="G155" s="1378">
        <v>1.0121804410949311</v>
      </c>
      <c r="H155" s="1379">
        <v>0.72115276500138992</v>
      </c>
      <c r="I155" s="1377">
        <v>2.5680998268915696</v>
      </c>
      <c r="J155" s="1377">
        <v>1.6386408307322378</v>
      </c>
      <c r="K155" s="1377">
        <v>0.88581750531674608</v>
      </c>
      <c r="L155" s="1380">
        <v>0.41789308316658402</v>
      </c>
      <c r="M155" s="1381">
        <v>0</v>
      </c>
      <c r="N155" s="1377">
        <v>0.10148982354243069</v>
      </c>
      <c r="O155" s="1377">
        <v>0.1509334002009895</v>
      </c>
      <c r="P155" s="1377">
        <v>0.2802940493665162</v>
      </c>
      <c r="Q155" s="1378">
        <v>1.666533662201634</v>
      </c>
      <c r="R155" s="1379">
        <v>4.1684797089834309E-2</v>
      </c>
      <c r="S155" s="1377">
        <v>0.44421373956736915</v>
      </c>
      <c r="T155" s="1377">
        <v>9.0700958252242045E-2</v>
      </c>
      <c r="U155" s="1377">
        <v>0.82073393437878606</v>
      </c>
      <c r="V155" s="1377">
        <v>0.1631089671501085</v>
      </c>
      <c r="W155" s="1377">
        <v>0.81564502131719951</v>
      </c>
      <c r="X155" s="1377">
        <v>0.44045963587250558</v>
      </c>
      <c r="Y155" s="1377">
        <v>0.60320841563565253</v>
      </c>
      <c r="Z155" s="1377">
        <v>0.92108546596187491</v>
      </c>
      <c r="AA155" s="1377">
        <v>0.33926078771560048</v>
      </c>
      <c r="AB155" s="1377">
        <v>2.2045692826429191</v>
      </c>
      <c r="AC155" s="1377">
        <v>1.2208690035550434</v>
      </c>
      <c r="AD155" s="1902">
        <v>1.7957469951839322</v>
      </c>
      <c r="AE155" s="615"/>
      <c r="AF155" s="615"/>
      <c r="AG155" s="615"/>
      <c r="AH155" s="615"/>
      <c r="AI155" s="615"/>
      <c r="AJ155" s="615"/>
      <c r="AK155" s="615"/>
      <c r="AL155" s="615"/>
      <c r="AM155" s="615"/>
      <c r="AN155" s="615"/>
      <c r="AO155" s="615"/>
      <c r="AP155" s="615"/>
      <c r="AQ155" s="615"/>
      <c r="AR155" s="615"/>
      <c r="AS155" s="615"/>
      <c r="AT155" s="615"/>
      <c r="AU155" s="615"/>
      <c r="AV155" s="615"/>
      <c r="AW155" s="615"/>
      <c r="AX155" s="615"/>
      <c r="AY155" s="615"/>
      <c r="AZ155" s="216"/>
      <c r="BA155" s="2326"/>
      <c r="BB155" s="159" t="s">
        <v>247</v>
      </c>
      <c r="BC155" s="341">
        <v>5.1012320000000004</v>
      </c>
      <c r="BD155" s="307">
        <v>10.050649</v>
      </c>
      <c r="BE155" s="307">
        <v>50.194107999999993</v>
      </c>
      <c r="BF155" s="307">
        <v>180.31789299999994</v>
      </c>
      <c r="BG155" s="342">
        <v>87.111689000000013</v>
      </c>
      <c r="BH155" s="352">
        <v>25.697994999999999</v>
      </c>
      <c r="BI155" s="307">
        <v>91.418774999999997</v>
      </c>
      <c r="BJ155" s="307">
        <v>58.319957000000002</v>
      </c>
      <c r="BK155" s="307">
        <v>31.583494000000002</v>
      </c>
      <c r="BL155" s="342">
        <v>14.874497000000002</v>
      </c>
      <c r="BM155" s="352">
        <v>0</v>
      </c>
      <c r="BN155" s="307">
        <v>5.1012320000000004</v>
      </c>
      <c r="BO155" s="307">
        <v>7.6016579999999996</v>
      </c>
      <c r="BP155" s="307">
        <v>14.13674</v>
      </c>
      <c r="BQ155" s="342">
        <v>84.041223000000002</v>
      </c>
      <c r="BR155" s="352">
        <v>0.91912199999999999</v>
      </c>
      <c r="BS155" s="307">
        <v>13.08306</v>
      </c>
      <c r="BT155" s="307">
        <v>1.285676</v>
      </c>
      <c r="BU155" s="307">
        <v>12.550894000000001</v>
      </c>
      <c r="BV155" s="307">
        <v>7.3726770000000004</v>
      </c>
      <c r="BW155" s="307">
        <v>65.138997000000003</v>
      </c>
      <c r="BX155" s="307">
        <v>6.1767500000000002</v>
      </c>
      <c r="BY155" s="308">
        <v>29.425660000000001</v>
      </c>
      <c r="BZ155" s="308">
        <v>19.449957000000001</v>
      </c>
      <c r="CA155" s="308">
        <v>15.203076000000001</v>
      </c>
      <c r="CB155" s="308">
        <v>70.387458999999978</v>
      </c>
      <c r="CC155" s="308">
        <v>47.205625999999995</v>
      </c>
      <c r="CD155" s="308">
        <v>44.576617000000006</v>
      </c>
      <c r="CE155" s="1855"/>
      <c r="CF155" s="1855"/>
      <c r="CG155" s="1855"/>
      <c r="CH155" s="1855"/>
      <c r="CI155" s="1855"/>
      <c r="CJ155" s="1855"/>
      <c r="CK155" s="1855"/>
      <c r="CL155" s="1855"/>
      <c r="CM155" s="1855"/>
      <c r="CN155" s="1855"/>
      <c r="CO155" s="1855"/>
      <c r="CP155" s="1855"/>
      <c r="CQ155" s="1855"/>
      <c r="CR155" s="1855"/>
      <c r="CS155" s="1855"/>
      <c r="CT155" s="1855"/>
      <c r="CU155" s="1855"/>
      <c r="CV155" s="1855"/>
      <c r="CW155" s="1855"/>
      <c r="CX155" s="1855"/>
      <c r="CY155" s="1855"/>
      <c r="CZ155" s="1855"/>
    </row>
    <row r="156" s="424" customFormat="true" ht="15" customHeight="true" x14ac:dyDescent="0.2">
      <c r="A156" s="2277"/>
      <c r="B156" s="1469" t="s">
        <v>248</v>
      </c>
      <c r="C156" s="1376">
        <v>5.4896958002508295E-2</v>
      </c>
      <c r="D156" s="1377">
        <v>0.21587905657087852</v>
      </c>
      <c r="E156" s="1377">
        <v>0.59806668346843972</v>
      </c>
      <c r="F156" s="1377">
        <v>1.9295438773717482</v>
      </c>
      <c r="G156" s="1378">
        <v>0.7559272684657562</v>
      </c>
      <c r="H156" s="1379">
        <v>1.5629908812274904</v>
      </c>
      <c r="I156" s="1377">
        <v>2.1854155761062031</v>
      </c>
      <c r="J156" s="1377">
        <v>2.0631165526417123</v>
      </c>
      <c r="K156" s="1377">
        <v>0.50172992379203629</v>
      </c>
      <c r="L156" s="1380">
        <v>0.98560841728860171</v>
      </c>
      <c r="M156" s="1381">
        <v>0</v>
      </c>
      <c r="N156" s="1377">
        <v>9.3666091916734417E-2</v>
      </c>
      <c r="O156" s="1377">
        <v>0</v>
      </c>
      <c r="P156" s="1377">
        <v>5.0903005697303536E-2</v>
      </c>
      <c r="Q156" s="1378">
        <v>0.76628847145227574</v>
      </c>
      <c r="R156" s="1379">
        <v>0</v>
      </c>
      <c r="S156" s="1377">
        <v>2.8774130314847453</v>
      </c>
      <c r="T156" s="1377">
        <v>0.39660487411385287</v>
      </c>
      <c r="U156" s="1377">
        <v>0.83398872607432939</v>
      </c>
      <c r="V156" s="1377">
        <v>1.6233989447769306</v>
      </c>
      <c r="W156" s="1377">
        <v>0.45302150432326671</v>
      </c>
      <c r="X156" s="1377">
        <v>0.36130133612053367</v>
      </c>
      <c r="Y156" s="1377">
        <v>0</v>
      </c>
      <c r="Z156" s="1377">
        <v>0.2013791838600234</v>
      </c>
      <c r="AA156" s="1377">
        <v>2.9315863922026342E-2</v>
      </c>
      <c r="AB156" s="1377">
        <v>1.1251937431111734</v>
      </c>
      <c r="AC156" s="1377">
        <v>0.95154279515304052</v>
      </c>
      <c r="AD156" s="1902">
        <v>0.39394846859811999</v>
      </c>
      <c r="AE156" s="615"/>
      <c r="AF156" s="615"/>
      <c r="AG156" s="615"/>
      <c r="AH156" s="615"/>
      <c r="AI156" s="615"/>
      <c r="AJ156" s="615"/>
      <c r="AK156" s="615"/>
      <c r="AL156" s="615"/>
      <c r="AM156" s="615"/>
      <c r="AN156" s="615"/>
      <c r="AO156" s="615"/>
      <c r="AP156" s="615"/>
      <c r="AQ156" s="615"/>
      <c r="AR156" s="615"/>
      <c r="AS156" s="615"/>
      <c r="AT156" s="615"/>
      <c r="AU156" s="615"/>
      <c r="AV156" s="615"/>
      <c r="AW156" s="615"/>
      <c r="AX156" s="615"/>
      <c r="AY156" s="615"/>
      <c r="AZ156" s="216"/>
      <c r="BA156" s="2326"/>
      <c r="BB156" s="159" t="s">
        <v>248</v>
      </c>
      <c r="BC156" s="341">
        <v>4.7079839999999997</v>
      </c>
      <c r="BD156" s="307">
        <v>18.632019999999997</v>
      </c>
      <c r="BE156" s="307">
        <v>51.46157800000001</v>
      </c>
      <c r="BF156" s="307">
        <v>165.94963500000003</v>
      </c>
      <c r="BG156" s="342">
        <v>65.057670000000002</v>
      </c>
      <c r="BH156" s="352">
        <v>55.696565000000007</v>
      </c>
      <c r="BI156" s="307">
        <v>77.796046999999973</v>
      </c>
      <c r="BJ156" s="307">
        <v>73.427237000000019</v>
      </c>
      <c r="BK156" s="307">
        <v>17.888994</v>
      </c>
      <c r="BL156" s="342">
        <v>35.081770999999996</v>
      </c>
      <c r="BM156" s="352">
        <v>0</v>
      </c>
      <c r="BN156" s="307">
        <v>4.7079839999999997</v>
      </c>
      <c r="BO156" s="307">
        <v>0</v>
      </c>
      <c r="BP156" s="307">
        <v>2.567313</v>
      </c>
      <c r="BQ156" s="342">
        <v>38.642975999999997</v>
      </c>
      <c r="BR156" s="352">
        <v>0</v>
      </c>
      <c r="BS156" s="307">
        <v>84.746066999999996</v>
      </c>
      <c r="BT156" s="307">
        <v>5.6218300000000001</v>
      </c>
      <c r="BU156" s="307">
        <v>12.753590000000003</v>
      </c>
      <c r="BV156" s="307">
        <v>73.379141999999987</v>
      </c>
      <c r="BW156" s="307">
        <v>36.179178</v>
      </c>
      <c r="BX156" s="307">
        <v>5.0666799999999999</v>
      </c>
      <c r="BY156" s="308">
        <v>0</v>
      </c>
      <c r="BZ156" s="308">
        <v>4.2523920000000004</v>
      </c>
      <c r="CA156" s="308">
        <v>1.3137129999999999</v>
      </c>
      <c r="CB156" s="308">
        <v>35.925171000000006</v>
      </c>
      <c r="CC156" s="308">
        <v>36.791967999999997</v>
      </c>
      <c r="CD156" s="308">
        <v>9.7791560000000004</v>
      </c>
      <c r="CE156" s="1855"/>
      <c r="CF156" s="1855"/>
      <c r="CG156" s="1855"/>
      <c r="CH156" s="1855"/>
      <c r="CI156" s="1855"/>
      <c r="CJ156" s="1855"/>
      <c r="CK156" s="1855"/>
      <c r="CL156" s="1855"/>
      <c r="CM156" s="1855"/>
      <c r="CN156" s="1855"/>
      <c r="CO156" s="1855"/>
      <c r="CP156" s="1855"/>
      <c r="CQ156" s="1855"/>
      <c r="CR156" s="1855"/>
      <c r="CS156" s="1855"/>
      <c r="CT156" s="1855"/>
      <c r="CU156" s="1855"/>
      <c r="CV156" s="1855"/>
      <c r="CW156" s="1855"/>
      <c r="CX156" s="1855"/>
      <c r="CY156" s="1855"/>
      <c r="CZ156" s="1855"/>
    </row>
    <row r="157" s="424" customFormat="true" ht="15" customHeight="true" x14ac:dyDescent="0.2">
      <c r="A157" s="2277"/>
      <c r="B157" s="1469" t="s">
        <v>249</v>
      </c>
      <c r="C157" s="1376">
        <v>0</v>
      </c>
      <c r="D157" s="1377">
        <v>7.8102646171389872E-2</v>
      </c>
      <c r="E157" s="1377">
        <v>0.39293905317514655</v>
      </c>
      <c r="F157" s="1377">
        <v>0.51867065085948405</v>
      </c>
      <c r="G157" s="1378">
        <v>0.32391008693283968</v>
      </c>
      <c r="H157" s="1379">
        <v>0.64329645414866443</v>
      </c>
      <c r="I157" s="1377">
        <v>0.93863581614892</v>
      </c>
      <c r="J157" s="1377">
        <v>0.38022839702372108</v>
      </c>
      <c r="K157" s="1377">
        <v>0.48326917888547083</v>
      </c>
      <c r="L157" s="1380">
        <v>0.12818387226097078</v>
      </c>
      <c r="M157" s="1381">
        <v>0</v>
      </c>
      <c r="N157" s="1377">
        <v>0</v>
      </c>
      <c r="O157" s="1377">
        <v>3.4651118395850333E-2</v>
      </c>
      <c r="P157" s="1377">
        <v>0.20521514310319605</v>
      </c>
      <c r="Q157" s="1378">
        <v>0.18399445753553617</v>
      </c>
      <c r="R157" s="1379">
        <v>0</v>
      </c>
      <c r="S157" s="1377">
        <v>0.36221184507966525</v>
      </c>
      <c r="T157" s="1377">
        <v>0</v>
      </c>
      <c r="U157" s="1377">
        <v>0.73780765313765384</v>
      </c>
      <c r="V157" s="1377">
        <v>0.3764771214897365</v>
      </c>
      <c r="W157" s="1377">
        <v>0.21078074438327776</v>
      </c>
      <c r="X157" s="1377">
        <v>0.14632836748154648</v>
      </c>
      <c r="Y157" s="1377">
        <v>3.5775145325509371E-2</v>
      </c>
      <c r="Z157" s="1377">
        <v>0.14542157900311442</v>
      </c>
      <c r="AA157" s="1377">
        <v>0</v>
      </c>
      <c r="AB157" s="1377">
        <v>0.93054200903732398</v>
      </c>
      <c r="AC157" s="1377">
        <v>0.28019840638354154</v>
      </c>
      <c r="AD157" s="1902">
        <v>0.39572517645092964</v>
      </c>
      <c r="AE157" s="615"/>
      <c r="AF157" s="615"/>
      <c r="AG157" s="615"/>
      <c r="AH157" s="615"/>
      <c r="AI157" s="615"/>
      <c r="AJ157" s="615"/>
      <c r="AK157" s="615"/>
      <c r="AL157" s="615"/>
      <c r="AM157" s="615"/>
      <c r="AN157" s="615"/>
      <c r="AO157" s="615"/>
      <c r="AP157" s="615"/>
      <c r="AQ157" s="615"/>
      <c r="AR157" s="615"/>
      <c r="AS157" s="615"/>
      <c r="AT157" s="615"/>
      <c r="AU157" s="615"/>
      <c r="AV157" s="615"/>
      <c r="AW157" s="615"/>
      <c r="AX157" s="615"/>
      <c r="AY157" s="615"/>
      <c r="AZ157" s="216"/>
      <c r="BA157" s="2326"/>
      <c r="BB157" s="159" t="s">
        <v>249</v>
      </c>
      <c r="BC157" s="341">
        <v>0</v>
      </c>
      <c r="BD157" s="307">
        <v>6.7408580000000002</v>
      </c>
      <c r="BE157" s="307">
        <v>33.811052000000004</v>
      </c>
      <c r="BF157" s="307">
        <v>44.608058000000007</v>
      </c>
      <c r="BG157" s="342">
        <v>27.876802999999999</v>
      </c>
      <c r="BH157" s="352">
        <v>22.923616000000006</v>
      </c>
      <c r="BI157" s="307">
        <v>33.413396000000006</v>
      </c>
      <c r="BJ157" s="307">
        <v>13.532498</v>
      </c>
      <c r="BK157" s="307">
        <v>17.230782999999999</v>
      </c>
      <c r="BL157" s="342">
        <v>4.5625800000000005</v>
      </c>
      <c r="BM157" s="352">
        <v>0</v>
      </c>
      <c r="BN157" s="307">
        <v>0</v>
      </c>
      <c r="BO157" s="307">
        <v>1.74518</v>
      </c>
      <c r="BP157" s="307">
        <v>10.350106</v>
      </c>
      <c r="BQ157" s="342">
        <v>9.278611999999999</v>
      </c>
      <c r="BR157" s="352">
        <v>0</v>
      </c>
      <c r="BS157" s="307">
        <v>10.667926</v>
      </c>
      <c r="BT157" s="307">
        <v>0</v>
      </c>
      <c r="BU157" s="307">
        <v>11.282762</v>
      </c>
      <c r="BV157" s="307">
        <v>17.017116000000001</v>
      </c>
      <c r="BW157" s="307">
        <v>16.833360000000003</v>
      </c>
      <c r="BX157" s="307">
        <v>2.0520239999999998</v>
      </c>
      <c r="BY157" s="308">
        <v>1.74518</v>
      </c>
      <c r="BZ157" s="308">
        <v>3.0707719999999998</v>
      </c>
      <c r="CA157" s="308">
        <v>0</v>
      </c>
      <c r="CB157" s="308">
        <v>29.710333000000002</v>
      </c>
      <c r="CC157" s="308">
        <v>10.834038</v>
      </c>
      <c r="CD157" s="308">
        <v>9.8232599999999994</v>
      </c>
      <c r="CE157" s="1855"/>
      <c r="CF157" s="1855"/>
      <c r="CG157" s="1855"/>
      <c r="CH157" s="1855"/>
      <c r="CI157" s="1855"/>
      <c r="CJ157" s="1855"/>
      <c r="CK157" s="1855"/>
      <c r="CL157" s="1855"/>
      <c r="CM157" s="1855"/>
      <c r="CN157" s="1855"/>
      <c r="CO157" s="1855"/>
      <c r="CP157" s="1855"/>
      <c r="CQ157" s="1855"/>
      <c r="CR157" s="1855"/>
      <c r="CS157" s="1855"/>
      <c r="CT157" s="1855"/>
      <c r="CU157" s="1855"/>
      <c r="CV157" s="1855"/>
      <c r="CW157" s="1855"/>
      <c r="CX157" s="1855"/>
      <c r="CY157" s="1855"/>
      <c r="CZ157" s="1855"/>
    </row>
    <row r="158" s="424" customFormat="true" ht="15" customHeight="true" x14ac:dyDescent="0.2">
      <c r="A158" s="2277"/>
      <c r="B158" s="1469" t="s">
        <v>250</v>
      </c>
      <c r="C158" s="1376">
        <v>2.4519717387941906</v>
      </c>
      <c r="D158" s="1377">
        <v>4.7633271890220961</v>
      </c>
      <c r="E158" s="1377">
        <v>9.8220882087331312</v>
      </c>
      <c r="F158" s="1377">
        <v>8.269589190877495</v>
      </c>
      <c r="G158" s="1378">
        <v>0.3821910526814149</v>
      </c>
      <c r="H158" s="1379">
        <v>9.6034120678737835</v>
      </c>
      <c r="I158" s="1377">
        <v>7.074517426929142</v>
      </c>
      <c r="J158" s="1377">
        <v>1.5649994370581812</v>
      </c>
      <c r="K158" s="1377">
        <v>0.62416956749201669</v>
      </c>
      <c r="L158" s="1380">
        <v>0</v>
      </c>
      <c r="M158" s="1381">
        <v>1.8327641884110284</v>
      </c>
      <c r="N158" s="1377">
        <v>2.6165000846300286</v>
      </c>
      <c r="O158" s="1377">
        <v>5.1727345921875516</v>
      </c>
      <c r="P158" s="1377">
        <v>7.195254724057305</v>
      </c>
      <c r="Q158" s="1378">
        <v>13.70164652765696</v>
      </c>
      <c r="R158" s="1379">
        <v>0.9286494687982122</v>
      </c>
      <c r="S158" s="1377">
        <v>5.1089902917218302</v>
      </c>
      <c r="T158" s="1377">
        <v>0.51553970458899268</v>
      </c>
      <c r="U158" s="1377">
        <v>9.2360024280118616</v>
      </c>
      <c r="V158" s="1377">
        <v>3.7048062096994925</v>
      </c>
      <c r="W158" s="1377">
        <v>0.66027590078705833</v>
      </c>
      <c r="X158" s="1377">
        <v>0.62282721762571802</v>
      </c>
      <c r="Y158" s="1377">
        <v>2.4680188300736341</v>
      </c>
      <c r="Z158" s="1377">
        <v>1.570144620777475</v>
      </c>
      <c r="AA158" s="1377">
        <v>6.4418880304513548</v>
      </c>
      <c r="AB158" s="1377">
        <v>21.899928609404249</v>
      </c>
      <c r="AC158" s="1377">
        <v>11.565921025235271</v>
      </c>
      <c r="AD158" s="1902">
        <v>2.9647571128132553</v>
      </c>
      <c r="AE158" s="615"/>
      <c r="AF158" s="615"/>
      <c r="AG158" s="615"/>
      <c r="AH158" s="615"/>
      <c r="AI158" s="615"/>
      <c r="AJ158" s="615"/>
      <c r="AK158" s="615"/>
      <c r="AL158" s="615"/>
      <c r="AM158" s="615"/>
      <c r="AN158" s="615"/>
      <c r="AO158" s="615"/>
      <c r="AP158" s="615"/>
      <c r="AQ158" s="615"/>
      <c r="AR158" s="615"/>
      <c r="AS158" s="615"/>
      <c r="AT158" s="615"/>
      <c r="AU158" s="615"/>
      <c r="AV158" s="615"/>
      <c r="AW158" s="615"/>
      <c r="AX158" s="615"/>
      <c r="AY158" s="615"/>
      <c r="AZ158" s="216"/>
      <c r="BA158" s="2326"/>
      <c r="BB158" s="159" t="s">
        <v>250</v>
      </c>
      <c r="BC158" s="341">
        <v>210.28202899999997</v>
      </c>
      <c r="BD158" s="307">
        <v>411.11170700000002</v>
      </c>
      <c r="BE158" s="307">
        <v>845.15685700000006</v>
      </c>
      <c r="BF158" s="307">
        <v>711.22264900000005</v>
      </c>
      <c r="BG158" s="342">
        <v>32.892660999999997</v>
      </c>
      <c r="BH158" s="352">
        <v>342.2138099999998</v>
      </c>
      <c r="BI158" s="307">
        <v>251.83745200000007</v>
      </c>
      <c r="BJ158" s="307">
        <v>55.699027000000001</v>
      </c>
      <c r="BK158" s="307">
        <v>22.254534</v>
      </c>
      <c r="BL158" s="342">
        <v>0</v>
      </c>
      <c r="BM158" s="352">
        <v>92.772909999999996</v>
      </c>
      <c r="BN158" s="307">
        <v>131.51440700000001</v>
      </c>
      <c r="BO158" s="307">
        <v>260.52125799999999</v>
      </c>
      <c r="BP158" s="307">
        <v>362.89548599999995</v>
      </c>
      <c r="BQ158" s="342">
        <v>690.95701900000017</v>
      </c>
      <c r="BR158" s="352">
        <v>20.476101999999997</v>
      </c>
      <c r="BS158" s="307">
        <v>150.47086699999994</v>
      </c>
      <c r="BT158" s="307">
        <v>7.3077179999999995</v>
      </c>
      <c r="BU158" s="307">
        <v>141.23954499999991</v>
      </c>
      <c r="BV158" s="307">
        <v>167.46068599999995</v>
      </c>
      <c r="BW158" s="307">
        <v>52.730917000000012</v>
      </c>
      <c r="BX158" s="307">
        <v>8.7341669999999993</v>
      </c>
      <c r="BY158" s="308">
        <v>120.39467799999998</v>
      </c>
      <c r="BZ158" s="308">
        <v>33.155712999999999</v>
      </c>
      <c r="CA158" s="308">
        <v>288.67619499999995</v>
      </c>
      <c r="CB158" s="308">
        <v>699.2206319999998</v>
      </c>
      <c r="CC158" s="308">
        <v>447.20321399999989</v>
      </c>
      <c r="CD158" s="308">
        <v>73.595469000000023</v>
      </c>
      <c r="CE158" s="1855"/>
      <c r="CF158" s="1855"/>
      <c r="CG158" s="1855"/>
      <c r="CH158" s="1855"/>
      <c r="CI158" s="1855"/>
      <c r="CJ158" s="1855"/>
      <c r="CK158" s="1855"/>
      <c r="CL158" s="1855"/>
      <c r="CM158" s="1855"/>
      <c r="CN158" s="1855"/>
      <c r="CO158" s="1855"/>
      <c r="CP158" s="1855"/>
      <c r="CQ158" s="1855"/>
      <c r="CR158" s="1855"/>
      <c r="CS158" s="1855"/>
      <c r="CT158" s="1855"/>
      <c r="CU158" s="1855"/>
      <c r="CV158" s="1855"/>
      <c r="CW158" s="1855"/>
      <c r="CX158" s="1855"/>
      <c r="CY158" s="1855"/>
      <c r="CZ158" s="1855"/>
    </row>
    <row r="159" s="424" customFormat="true" ht="15" customHeight="true" x14ac:dyDescent="0.2">
      <c r="A159" s="2277"/>
      <c r="B159" s="1469" t="s">
        <v>251</v>
      </c>
      <c r="C159" s="1376">
        <v>0.42498369105298017</v>
      </c>
      <c r="D159" s="1377">
        <v>1.335569225112482</v>
      </c>
      <c r="E159" s="1377">
        <v>3.3527995714173136</v>
      </c>
      <c r="F159" s="1377">
        <v>2.0834994465555976</v>
      </c>
      <c r="G159" s="1378">
        <v>9.4534135412493739E-2</v>
      </c>
      <c r="H159" s="1379">
        <v>1.0201568806491952</v>
      </c>
      <c r="I159" s="1377">
        <v>0.88865341222265604</v>
      </c>
      <c r="J159" s="1377">
        <v>0.58880909666525461</v>
      </c>
      <c r="K159" s="1377">
        <v>0</v>
      </c>
      <c r="L159" s="1380">
        <v>0</v>
      </c>
      <c r="M159" s="1381">
        <v>0.14070327634197682</v>
      </c>
      <c r="N159" s="1377">
        <v>0.87706600387030875</v>
      </c>
      <c r="O159" s="1377">
        <v>1.8429360867155937</v>
      </c>
      <c r="P159" s="1377">
        <v>2.7176351375051881</v>
      </c>
      <c r="Q159" s="1378">
        <v>5.1063535063474488</v>
      </c>
      <c r="R159" s="1379">
        <v>0.25317631287857462</v>
      </c>
      <c r="S159" s="1377">
        <v>1.5357535648555269</v>
      </c>
      <c r="T159" s="1377">
        <v>1.5664486872734109</v>
      </c>
      <c r="U159" s="1377">
        <v>3.5999294535592306</v>
      </c>
      <c r="V159" s="1377">
        <v>0.72833607691552849</v>
      </c>
      <c r="W159" s="1377">
        <v>0.15304094028891704</v>
      </c>
      <c r="X159" s="1377">
        <v>1.0951991854277441</v>
      </c>
      <c r="Y159" s="1377">
        <v>0.14036358322546044</v>
      </c>
      <c r="Z159" s="1377">
        <v>0</v>
      </c>
      <c r="AA159" s="1377">
        <v>7.1522770204071175</v>
      </c>
      <c r="AB159" s="1377">
        <v>1.8906332347327124</v>
      </c>
      <c r="AC159" s="1377">
        <v>1.1367570422550737</v>
      </c>
      <c r="AD159" s="1902">
        <v>0.29382592135833702</v>
      </c>
      <c r="AE159" s="615"/>
      <c r="AF159" s="615"/>
      <c r="AG159" s="615"/>
      <c r="AH159" s="615"/>
      <c r="AI159" s="615"/>
      <c r="AJ159" s="615"/>
      <c r="AK159" s="615"/>
      <c r="AL159" s="615"/>
      <c r="AM159" s="615"/>
      <c r="AN159" s="615"/>
      <c r="AO159" s="615"/>
      <c r="AP159" s="615"/>
      <c r="AQ159" s="615"/>
      <c r="AR159" s="615"/>
      <c r="AS159" s="615"/>
      <c r="AT159" s="615"/>
      <c r="AU159" s="615"/>
      <c r="AV159" s="615"/>
      <c r="AW159" s="615"/>
      <c r="AX159" s="615"/>
      <c r="AY159" s="615"/>
      <c r="AZ159" s="216"/>
      <c r="BA159" s="2326"/>
      <c r="BB159" s="159" t="s">
        <v>251</v>
      </c>
      <c r="BC159" s="341">
        <v>36.446763000000004</v>
      </c>
      <c r="BD159" s="307">
        <v>115.26987799999998</v>
      </c>
      <c r="BE159" s="307">
        <v>288.49685400000004</v>
      </c>
      <c r="BF159" s="307">
        <v>179.19052099999993</v>
      </c>
      <c r="BG159" s="342">
        <v>8.1359290000000009</v>
      </c>
      <c r="BH159" s="352">
        <v>36.352889000000005</v>
      </c>
      <c r="BI159" s="307">
        <v>31.634131000000004</v>
      </c>
      <c r="BJ159" s="307">
        <v>20.955978000000002</v>
      </c>
      <c r="BK159" s="307">
        <v>0</v>
      </c>
      <c r="BL159" s="342">
        <v>0</v>
      </c>
      <c r="BM159" s="352">
        <v>7.1222760000000003</v>
      </c>
      <c r="BN159" s="307">
        <v>44.084391999999994</v>
      </c>
      <c r="BO159" s="307">
        <v>92.818221999999992</v>
      </c>
      <c r="BP159" s="307">
        <v>137.06499099999999</v>
      </c>
      <c r="BQ159" s="342">
        <v>257.50706600000001</v>
      </c>
      <c r="BR159" s="352">
        <v>5.5823689999999999</v>
      </c>
      <c r="BS159" s="307">
        <v>45.231279999999998</v>
      </c>
      <c r="BT159" s="307">
        <v>22.204235999999998</v>
      </c>
      <c r="BU159" s="307">
        <v>55.051133000000007</v>
      </c>
      <c r="BV159" s="307">
        <v>32.921467999999997</v>
      </c>
      <c r="BW159" s="307">
        <v>12.222147000000001</v>
      </c>
      <c r="BX159" s="307">
        <v>15.358437000000002</v>
      </c>
      <c r="BY159" s="308">
        <v>6.8472039999999996</v>
      </c>
      <c r="BZ159" s="308">
        <v>0</v>
      </c>
      <c r="CA159" s="308">
        <v>320.51040099999994</v>
      </c>
      <c r="CB159" s="308">
        <v>60.364113000000003</v>
      </c>
      <c r="CC159" s="308">
        <v>43.953386999999999</v>
      </c>
      <c r="CD159" s="308">
        <v>7.2937700000000003</v>
      </c>
      <c r="CE159" s="1855"/>
      <c r="CF159" s="1855"/>
      <c r="CG159" s="1855"/>
      <c r="CH159" s="1855"/>
      <c r="CI159" s="1855"/>
      <c r="CJ159" s="1855"/>
      <c r="CK159" s="1855"/>
      <c r="CL159" s="1855"/>
      <c r="CM159" s="1855"/>
      <c r="CN159" s="1855"/>
      <c r="CO159" s="1855"/>
      <c r="CP159" s="1855"/>
      <c r="CQ159" s="1855"/>
      <c r="CR159" s="1855"/>
      <c r="CS159" s="1855"/>
      <c r="CT159" s="1855"/>
      <c r="CU159" s="1855"/>
      <c r="CV159" s="1855"/>
      <c r="CW159" s="1855"/>
      <c r="CX159" s="1855"/>
      <c r="CY159" s="1855"/>
      <c r="CZ159" s="1855"/>
    </row>
    <row r="160" s="424" customFormat="true" ht="15" customHeight="true" x14ac:dyDescent="0.2">
      <c r="A160" s="2277"/>
      <c r="B160" s="1469" t="s">
        <v>252</v>
      </c>
      <c r="C160" s="1376">
        <v>1.4095983304219564</v>
      </c>
      <c r="D160" s="1377">
        <v>3.0166388257811838</v>
      </c>
      <c r="E160" s="1377">
        <v>4.272853403327022</v>
      </c>
      <c r="F160" s="1377">
        <v>3.0011486051739702</v>
      </c>
      <c r="G160" s="1378">
        <v>8.2433765057192507E-2</v>
      </c>
      <c r="H160" s="1379">
        <v>3.5452696534042714</v>
      </c>
      <c r="I160" s="1377">
        <v>3.098566719168482</v>
      </c>
      <c r="J160" s="1377">
        <v>0.98842932743640943</v>
      </c>
      <c r="K160" s="1377">
        <v>0</v>
      </c>
      <c r="L160" s="1380">
        <v>0</v>
      </c>
      <c r="M160" s="1381">
        <v>1.7906844167983105</v>
      </c>
      <c r="N160" s="1377">
        <v>0.74635411058304146</v>
      </c>
      <c r="O160" s="1377">
        <v>3.305883698113842</v>
      </c>
      <c r="P160" s="1377">
        <v>3.6505174644418568</v>
      </c>
      <c r="Q160" s="1378">
        <v>5.2258263274325758</v>
      </c>
      <c r="R160" s="1379">
        <v>0.60544509869535779</v>
      </c>
      <c r="S160" s="1377">
        <v>1.5236914668409949</v>
      </c>
      <c r="T160" s="1377">
        <v>6.186235606618169</v>
      </c>
      <c r="U160" s="1377">
        <v>2.1778408250103123</v>
      </c>
      <c r="V160" s="1377">
        <v>1.8893237390375133</v>
      </c>
      <c r="W160" s="1377">
        <v>0.33376386388334489</v>
      </c>
      <c r="X160" s="1377">
        <v>2.4385963327713278</v>
      </c>
      <c r="Y160" s="1377">
        <v>4.9926459166224957</v>
      </c>
      <c r="Z160" s="1377">
        <v>0.86537823589286611</v>
      </c>
      <c r="AA160" s="1377">
        <v>5.1103531554659343</v>
      </c>
      <c r="AB160" s="1377">
        <v>5.2926569079559629</v>
      </c>
      <c r="AC160" s="1377">
        <v>0.53280372878807003</v>
      </c>
      <c r="AD160" s="1902">
        <v>0.33158176892066404</v>
      </c>
      <c r="AE160" s="615"/>
      <c r="AF160" s="615"/>
      <c r="AG160" s="615"/>
      <c r="AH160" s="615"/>
      <c r="AI160" s="615"/>
      <c r="AJ160" s="615"/>
      <c r="AK160" s="615"/>
      <c r="AL160" s="615"/>
      <c r="AM160" s="615"/>
      <c r="AN160" s="615"/>
      <c r="AO160" s="615"/>
      <c r="AP160" s="615"/>
      <c r="AQ160" s="615"/>
      <c r="AR160" s="615"/>
      <c r="AS160" s="615"/>
      <c r="AT160" s="615"/>
      <c r="AU160" s="615"/>
      <c r="AV160" s="615"/>
      <c r="AW160" s="615"/>
      <c r="AX160" s="615"/>
      <c r="AY160" s="615"/>
      <c r="AZ160" s="216"/>
      <c r="BA160" s="2326"/>
      <c r="BB160" s="159" t="s">
        <v>252</v>
      </c>
      <c r="BC160" s="341">
        <v>120.88768899999999</v>
      </c>
      <c r="BD160" s="307">
        <v>260.35909100000003</v>
      </c>
      <c r="BE160" s="307">
        <v>367.66431699999993</v>
      </c>
      <c r="BF160" s="307">
        <v>258.11256300000002</v>
      </c>
      <c r="BG160" s="342">
        <v>7.0945299999999998</v>
      </c>
      <c r="BH160" s="352">
        <v>126.334289</v>
      </c>
      <c r="BI160" s="307">
        <v>110.30224399999999</v>
      </c>
      <c r="BJ160" s="307">
        <v>35.178640000000001</v>
      </c>
      <c r="BK160" s="307">
        <v>0</v>
      </c>
      <c r="BL160" s="342">
        <v>0</v>
      </c>
      <c r="BM160" s="352">
        <v>90.64286899999999</v>
      </c>
      <c r="BN160" s="307">
        <v>37.514357000000004</v>
      </c>
      <c r="BO160" s="307">
        <v>166.49858300000002</v>
      </c>
      <c r="BP160" s="307">
        <v>184.11527600000005</v>
      </c>
      <c r="BQ160" s="342">
        <v>263.5319320000001</v>
      </c>
      <c r="BR160" s="352">
        <v>13.349661000000001</v>
      </c>
      <c r="BS160" s="307">
        <v>44.876024999999998</v>
      </c>
      <c r="BT160" s="307">
        <v>87.689202000000009</v>
      </c>
      <c r="BU160" s="307">
        <v>33.304153999999997</v>
      </c>
      <c r="BV160" s="307">
        <v>85.399190000000004</v>
      </c>
      <c r="BW160" s="307">
        <v>26.655030999999997</v>
      </c>
      <c r="BX160" s="307">
        <v>34.19745799999999</v>
      </c>
      <c r="BY160" s="308">
        <v>243.550815</v>
      </c>
      <c r="BZ160" s="308">
        <v>18.273624000000002</v>
      </c>
      <c r="CA160" s="308">
        <v>229.00697700000006</v>
      </c>
      <c r="CB160" s="308">
        <v>168.98387999999994</v>
      </c>
      <c r="CC160" s="308">
        <v>20.601172999999999</v>
      </c>
      <c r="CD160" s="308">
        <v>8.2309999999999999</v>
      </c>
      <c r="CE160" s="1855"/>
      <c r="CF160" s="1855"/>
      <c r="CG160" s="1855"/>
      <c r="CH160" s="1855"/>
      <c r="CI160" s="1855"/>
      <c r="CJ160" s="1855"/>
      <c r="CK160" s="1855"/>
      <c r="CL160" s="1855"/>
      <c r="CM160" s="1855"/>
      <c r="CN160" s="1855"/>
      <c r="CO160" s="1855"/>
      <c r="CP160" s="1855"/>
      <c r="CQ160" s="1855"/>
      <c r="CR160" s="1855"/>
      <c r="CS160" s="1855"/>
      <c r="CT160" s="1855"/>
      <c r="CU160" s="1855"/>
      <c r="CV160" s="1855"/>
      <c r="CW160" s="1855"/>
      <c r="CX160" s="1855"/>
      <c r="CY160" s="1855"/>
      <c r="CZ160" s="1855"/>
    </row>
    <row r="161" s="424" customFormat="true" ht="15" customHeight="true" x14ac:dyDescent="0.2">
      <c r="A161" s="2277"/>
      <c r="B161" s="1469" t="s">
        <v>253</v>
      </c>
      <c r="C161" s="1376">
        <v>94.559417706258202</v>
      </c>
      <c r="D161" s="1377">
        <v>87.948410271630294</v>
      </c>
      <c r="E161" s="1377">
        <v>67.5595895422815</v>
      </c>
      <c r="F161" s="1377">
        <v>14.443564268191656</v>
      </c>
      <c r="G161" s="1378">
        <v>0.2319770223938793</v>
      </c>
      <c r="H161" s="1379">
        <v>61.148304853920024</v>
      </c>
      <c r="I161" s="1377">
        <v>14.870178859037802</v>
      </c>
      <c r="J161" s="1377">
        <v>1.4976144135295388</v>
      </c>
      <c r="K161" s="1377">
        <v>0.17636952840805936</v>
      </c>
      <c r="L161" s="1380">
        <v>0</v>
      </c>
      <c r="M161" s="1381">
        <v>95.642941522591016</v>
      </c>
      <c r="N161" s="1377">
        <v>94.720075267048614</v>
      </c>
      <c r="O161" s="1377">
        <v>88.293652566920542</v>
      </c>
      <c r="P161" s="1377">
        <v>80.30810741156489</v>
      </c>
      <c r="Q161" s="1378">
        <v>37.836511605630328</v>
      </c>
      <c r="R161" s="1379">
        <v>86.58840831991462</v>
      </c>
      <c r="S161" s="1377">
        <v>8.4377739539988106</v>
      </c>
      <c r="T161" s="1377">
        <v>33.372745329671908</v>
      </c>
      <c r="U161" s="1377">
        <v>19.271475775504737</v>
      </c>
      <c r="V161" s="1377">
        <v>80.089260114859826</v>
      </c>
      <c r="W161" s="1377">
        <v>10.660039645581405</v>
      </c>
      <c r="X161" s="1377">
        <v>70.306661465253114</v>
      </c>
      <c r="Y161" s="1377">
        <v>88.518527540912373</v>
      </c>
      <c r="Z161" s="1377">
        <v>73.913190339573617</v>
      </c>
      <c r="AA161" s="1377">
        <v>76.364036383564198</v>
      </c>
      <c r="AB161" s="1377">
        <v>50.064914365308532</v>
      </c>
      <c r="AC161" s="1377">
        <v>62.222104985063851</v>
      </c>
      <c r="AD161" s="1902">
        <v>43.805215766803173</v>
      </c>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216"/>
      <c r="BA161" s="2326"/>
      <c r="BB161" s="159" t="s">
        <v>253</v>
      </c>
      <c r="BC161" s="341">
        <v>8109.4516310000163</v>
      </c>
      <c r="BD161" s="307">
        <v>7590.6230330000008</v>
      </c>
      <c r="BE161" s="307">
        <v>5813.2699629999915</v>
      </c>
      <c r="BF161" s="307">
        <v>1242.2128599999996</v>
      </c>
      <c r="BG161" s="342">
        <v>19.964731000000004</v>
      </c>
      <c r="BH161" s="352">
        <v>2178.9957809999987</v>
      </c>
      <c r="BI161" s="307">
        <v>529.34606399999996</v>
      </c>
      <c r="BJ161" s="307">
        <v>53.300763999999987</v>
      </c>
      <c r="BK161" s="307">
        <v>6.2883900000000006</v>
      </c>
      <c r="BL161" s="342">
        <v>0</v>
      </c>
      <c r="BM161" s="352">
        <v>4841.3615140000011</v>
      </c>
      <c r="BN161" s="307">
        <v>4760.960874000004</v>
      </c>
      <c r="BO161" s="307">
        <v>4446.8497329999982</v>
      </c>
      <c r="BP161" s="307">
        <v>4050.3708049999991</v>
      </c>
      <c r="BQ161" s="342">
        <v>1908.0482930000003</v>
      </c>
      <c r="BR161" s="352">
        <v>1909.2167069999982</v>
      </c>
      <c r="BS161" s="307">
        <v>248.51077999999981</v>
      </c>
      <c r="BT161" s="307">
        <v>473.05495500000018</v>
      </c>
      <c r="BU161" s="307">
        <v>294.70482400000009</v>
      </c>
      <c r="BV161" s="307">
        <v>3620.1090370000029</v>
      </c>
      <c r="BW161" s="307">
        <v>851.33148899999992</v>
      </c>
      <c r="BX161" s="307">
        <v>985.93976799999894</v>
      </c>
      <c r="BY161" s="308">
        <v>4318.1030430000064</v>
      </c>
      <c r="BZ161" s="308">
        <v>1560.7763090000024</v>
      </c>
      <c r="CA161" s="308">
        <v>3422.0525650000018</v>
      </c>
      <c r="CB161" s="308">
        <v>1598.4719259999995</v>
      </c>
      <c r="CC161" s="308">
        <v>2405.8546890000007</v>
      </c>
      <c r="CD161" s="308">
        <v>1087.396125999999</v>
      </c>
      <c r="CE161" s="1855"/>
      <c r="CF161" s="1855"/>
      <c r="CG161" s="1855"/>
      <c r="CH161" s="1855"/>
      <c r="CI161" s="1855"/>
      <c r="CJ161" s="1855"/>
      <c r="CK161" s="1855"/>
      <c r="CL161" s="1855"/>
      <c r="CM161" s="1855"/>
      <c r="CN161" s="1855"/>
      <c r="CO161" s="1855"/>
      <c r="CP161" s="1855"/>
      <c r="CQ161" s="1855"/>
      <c r="CR161" s="1855"/>
      <c r="CS161" s="1855"/>
      <c r="CT161" s="1855"/>
      <c r="CU161" s="1855"/>
      <c r="CV161" s="1855"/>
      <c r="CW161" s="1855"/>
      <c r="CX161" s="1855"/>
      <c r="CY161" s="1855"/>
      <c r="CZ161" s="1855"/>
    </row>
    <row r="162" s="424" customFormat="true" ht="15" customHeight="true" x14ac:dyDescent="0.2">
      <c r="A162" s="2277"/>
      <c r="B162" s="1469" t="s">
        <v>254</v>
      </c>
      <c r="C162" s="1376">
        <v>0.2504728279517921</v>
      </c>
      <c r="D162" s="1377">
        <v>0.76390236519900534</v>
      </c>
      <c r="E162" s="1377">
        <v>0.52571307242026188</v>
      </c>
      <c r="F162" s="1377">
        <v>0.66391598751153835</v>
      </c>
      <c r="G162" s="1378">
        <v>6.1330705865020783E-2</v>
      </c>
      <c r="H162" s="1379">
        <v>1.2245178296621611</v>
      </c>
      <c r="I162" s="1377">
        <v>0.80253220193410579</v>
      </c>
      <c r="J162" s="1377">
        <v>0.14830747247358328</v>
      </c>
      <c r="K162" s="1377">
        <v>0</v>
      </c>
      <c r="L162" s="1380">
        <v>0</v>
      </c>
      <c r="M162" s="1381">
        <v>0.15753841696740412</v>
      </c>
      <c r="N162" s="1377">
        <v>0.20669775394075951</v>
      </c>
      <c r="O162" s="1377">
        <v>0.39681663873550416</v>
      </c>
      <c r="P162" s="1377">
        <v>0.88514178308516078</v>
      </c>
      <c r="Q162" s="1378">
        <v>0.68515698715456053</v>
      </c>
      <c r="R162" s="1379">
        <v>0</v>
      </c>
      <c r="S162" s="1377">
        <v>6.6233889977859395E-2</v>
      </c>
      <c r="T162" s="1377">
        <v>0.18173997912052792</v>
      </c>
      <c r="U162" s="1377">
        <v>0.49443977457212623</v>
      </c>
      <c r="V162" s="1377">
        <v>2.2947835606876072</v>
      </c>
      <c r="W162" s="1377">
        <v>0</v>
      </c>
      <c r="X162" s="1377">
        <v>0</v>
      </c>
      <c r="Y162" s="1377">
        <v>0.26003472219357221</v>
      </c>
      <c r="Z162" s="1377">
        <v>0</v>
      </c>
      <c r="AA162" s="1377">
        <v>0.35179036706431621</v>
      </c>
      <c r="AB162" s="1377">
        <v>0.61779247502207535</v>
      </c>
      <c r="AC162" s="1377">
        <v>0.42524782440537195</v>
      </c>
      <c r="AD162" s="1902">
        <v>0.58791288631558136</v>
      </c>
      <c r="AE162" s="615"/>
      <c r="AF162" s="615"/>
      <c r="AG162" s="615"/>
      <c r="AH162" s="615"/>
      <c r="AI162" s="615"/>
      <c r="AJ162" s="615"/>
      <c r="AK162" s="615"/>
      <c r="AL162" s="615"/>
      <c r="AM162" s="615"/>
      <c r="AN162" s="615"/>
      <c r="AO162" s="615"/>
      <c r="AP162" s="615"/>
      <c r="AQ162" s="615"/>
      <c r="AR162" s="615"/>
      <c r="AS162" s="615"/>
      <c r="AT162" s="615"/>
      <c r="AU162" s="615"/>
      <c r="AV162" s="615"/>
      <c r="AW162" s="615"/>
      <c r="AX162" s="615"/>
      <c r="AY162" s="615"/>
      <c r="AZ162" s="216"/>
      <c r="BA162" s="2326"/>
      <c r="BB162" s="159" t="s">
        <v>254</v>
      </c>
      <c r="BC162" s="341">
        <v>21.480645000000003</v>
      </c>
      <c r="BD162" s="307">
        <v>65.930638999999999</v>
      </c>
      <c r="BE162" s="307">
        <v>45.235799</v>
      </c>
      <c r="BF162" s="307">
        <v>57.099823999999991</v>
      </c>
      <c r="BG162" s="342">
        <v>5.2783290000000003</v>
      </c>
      <c r="BH162" s="352">
        <v>43.635210999999998</v>
      </c>
      <c r="BI162" s="307">
        <v>28.568402999999996</v>
      </c>
      <c r="BJ162" s="307">
        <v>5.2783290000000003</v>
      </c>
      <c r="BK162" s="307">
        <v>0</v>
      </c>
      <c r="BL162" s="342">
        <v>0</v>
      </c>
      <c r="BM162" s="352">
        <v>7.974456</v>
      </c>
      <c r="BN162" s="307">
        <v>10.389348999999999</v>
      </c>
      <c r="BO162" s="307">
        <v>19.985399999999998</v>
      </c>
      <c r="BP162" s="307">
        <v>44.642471999999998</v>
      </c>
      <c r="BQ162" s="342">
        <v>34.551615999999996</v>
      </c>
      <c r="BR162" s="352">
        <v>0</v>
      </c>
      <c r="BS162" s="307">
        <v>1.9507319999999999</v>
      </c>
      <c r="BT162" s="307">
        <v>2.5761440000000002</v>
      </c>
      <c r="BU162" s="307">
        <v>7.5611119999999996</v>
      </c>
      <c r="BV162" s="307">
        <v>103.72635100000002</v>
      </c>
      <c r="BW162" s="307">
        <v>0</v>
      </c>
      <c r="BX162" s="307">
        <v>0</v>
      </c>
      <c r="BY162" s="308">
        <v>12.684991</v>
      </c>
      <c r="BZ162" s="308">
        <v>0</v>
      </c>
      <c r="CA162" s="308">
        <v>15.764556000000001</v>
      </c>
      <c r="CB162" s="308">
        <v>19.724869999999999</v>
      </c>
      <c r="CC162" s="308">
        <v>16.442460000000001</v>
      </c>
      <c r="CD162" s="308">
        <v>14.59402</v>
      </c>
      <c r="CE162" s="1855"/>
      <c r="CF162" s="1855"/>
      <c r="CG162" s="1855"/>
      <c r="CH162" s="1855"/>
      <c r="CI162" s="1855"/>
      <c r="CJ162" s="1855"/>
      <c r="CK162" s="1855"/>
      <c r="CL162" s="1855"/>
      <c r="CM162" s="1855"/>
      <c r="CN162" s="1855"/>
      <c r="CO162" s="1855"/>
      <c r="CP162" s="1855"/>
      <c r="CQ162" s="1855"/>
      <c r="CR162" s="1855"/>
      <c r="CS162" s="1855"/>
      <c r="CT162" s="1855"/>
      <c r="CU162" s="1855"/>
      <c r="CV162" s="1855"/>
      <c r="CW162" s="1855"/>
      <c r="CX162" s="1855"/>
      <c r="CY162" s="1855"/>
      <c r="CZ162" s="1855"/>
    </row>
    <row r="163" s="424" customFormat="true" ht="15" customHeight="true" x14ac:dyDescent="0.2">
      <c r="A163" s="2277"/>
      <c r="B163" s="1469" t="s">
        <v>255</v>
      </c>
      <c r="C163" s="1376">
        <v>0.46552024166756589</v>
      </c>
      <c r="D163" s="1377">
        <v>0.56418896201991264</v>
      </c>
      <c r="E163" s="1377">
        <v>2.3223295356509612</v>
      </c>
      <c r="F163" s="1377">
        <v>1.3892196154135217</v>
      </c>
      <c r="G163" s="1378">
        <v>8.4638395626718835E-2</v>
      </c>
      <c r="H163" s="1379">
        <v>2.503713687003589</v>
      </c>
      <c r="I163" s="1377">
        <v>0.75802867166194254</v>
      </c>
      <c r="J163" s="1377">
        <v>0.35871666847943273</v>
      </c>
      <c r="K163" s="1377">
        <v>0.10574321391287113</v>
      </c>
      <c r="L163" s="1380">
        <v>0</v>
      </c>
      <c r="M163" s="1381">
        <v>0.18018926519938994</v>
      </c>
      <c r="N163" s="1377">
        <v>0.13382158627495666</v>
      </c>
      <c r="O163" s="1377">
        <v>0.2937438077044876</v>
      </c>
      <c r="P163" s="1377">
        <v>1.8607456385642567</v>
      </c>
      <c r="Q163" s="1378">
        <v>3.1327337970546472</v>
      </c>
      <c r="R163" s="1379">
        <v>0</v>
      </c>
      <c r="S163" s="1377">
        <v>0.62188721590775886</v>
      </c>
      <c r="T163" s="1377">
        <v>4.7778017741251038</v>
      </c>
      <c r="U163" s="1377">
        <v>1.6412023753374558</v>
      </c>
      <c r="V163" s="1377">
        <v>1.5051055600007386</v>
      </c>
      <c r="W163" s="1377">
        <v>0.14216757612165526</v>
      </c>
      <c r="X163" s="1377">
        <v>3.2754575896596569</v>
      </c>
      <c r="Y163" s="1377">
        <v>0.29004215594274829</v>
      </c>
      <c r="Z163" s="1377">
        <v>5.8155049704296705E-2</v>
      </c>
      <c r="AA163" s="1377">
        <v>0.53533312846261549</v>
      </c>
      <c r="AB163" s="1377">
        <v>3.5185534444542208</v>
      </c>
      <c r="AC163" s="1377">
        <v>0.33306478588790189</v>
      </c>
      <c r="AD163" s="1902">
        <v>0.57069625527752543</v>
      </c>
      <c r="AE163" s="615"/>
      <c r="AF163" s="615"/>
      <c r="AG163" s="615"/>
      <c r="AH163" s="615"/>
      <c r="AI163" s="615"/>
      <c r="AJ163" s="615"/>
      <c r="AK163" s="615"/>
      <c r="AL163" s="615"/>
      <c r="AM163" s="615"/>
      <c r="AN163" s="615"/>
      <c r="AO163" s="615"/>
      <c r="AP163" s="615"/>
      <c r="AQ163" s="615"/>
      <c r="AR163" s="615"/>
      <c r="AS163" s="615"/>
      <c r="AT163" s="615"/>
      <c r="AU163" s="615"/>
      <c r="AV163" s="615"/>
      <c r="AW163" s="615"/>
      <c r="AX163" s="615"/>
      <c r="AY163" s="615"/>
      <c r="AZ163" s="216"/>
      <c r="BA163" s="2326"/>
      <c r="BB163" s="159" t="s">
        <v>255</v>
      </c>
      <c r="BC163" s="341">
        <v>39.923193000000005</v>
      </c>
      <c r="BD163" s="307">
        <v>48.693838999999997</v>
      </c>
      <c r="BE163" s="307">
        <v>199.82845700000004</v>
      </c>
      <c r="BF163" s="307">
        <v>119.47926699999999</v>
      </c>
      <c r="BG163" s="342">
        <v>7.284268</v>
      </c>
      <c r="BH163" s="352">
        <v>89.218851999999998</v>
      </c>
      <c r="BI163" s="307">
        <v>26.984174000000003</v>
      </c>
      <c r="BJ163" s="307">
        <v>12.766886</v>
      </c>
      <c r="BK163" s="307">
        <v>3.770235</v>
      </c>
      <c r="BL163" s="342">
        <v>0</v>
      </c>
      <c r="BM163" s="352">
        <v>9.121022</v>
      </c>
      <c r="BN163" s="307">
        <v>6.7263390000000003</v>
      </c>
      <c r="BO163" s="307">
        <v>14.794206999999998</v>
      </c>
      <c r="BP163" s="307">
        <v>93.847433999999993</v>
      </c>
      <c r="BQ163" s="342">
        <v>157.97987499999999</v>
      </c>
      <c r="BR163" s="352">
        <v>0</v>
      </c>
      <c r="BS163" s="307">
        <v>18.315930000000002</v>
      </c>
      <c r="BT163" s="307">
        <v>67.724809000000008</v>
      </c>
      <c r="BU163" s="307">
        <v>25.097728000000004</v>
      </c>
      <c r="BV163" s="307">
        <v>68.032171000000005</v>
      </c>
      <c r="BW163" s="307">
        <v>11.353779000000001</v>
      </c>
      <c r="BX163" s="307">
        <v>45.933113999999989</v>
      </c>
      <c r="BY163" s="308">
        <v>14.148810999999998</v>
      </c>
      <c r="BZ163" s="308">
        <v>1.2280219999999999</v>
      </c>
      <c r="CA163" s="308">
        <v>23.989540000000002</v>
      </c>
      <c r="CB163" s="308">
        <v>112.34032799999996</v>
      </c>
      <c r="CC163" s="308">
        <v>12.878147999999999</v>
      </c>
      <c r="CD163" s="308">
        <v>14.166644</v>
      </c>
      <c r="CE163" s="1855"/>
      <c r="CF163" s="1855"/>
      <c r="CG163" s="1855"/>
      <c r="CH163" s="1855"/>
      <c r="CI163" s="1855"/>
      <c r="CJ163" s="1855"/>
      <c r="CK163" s="1855"/>
      <c r="CL163" s="1855"/>
      <c r="CM163" s="1855"/>
      <c r="CN163" s="1855"/>
      <c r="CO163" s="1855"/>
      <c r="CP163" s="1855"/>
      <c r="CQ163" s="1855"/>
      <c r="CR163" s="1855"/>
      <c r="CS163" s="1855"/>
      <c r="CT163" s="1855"/>
      <c r="CU163" s="1855"/>
      <c r="CV163" s="1855"/>
      <c r="CW163" s="1855"/>
      <c r="CX163" s="1855"/>
      <c r="CY163" s="1855"/>
      <c r="CZ163" s="1855"/>
    </row>
    <row r="164" s="424" customFormat="true" ht="15" customHeight="true" x14ac:dyDescent="0.2">
      <c r="A164" s="2277"/>
      <c r="B164" s="1469" t="s">
        <v>256</v>
      </c>
      <c r="C164" s="1376">
        <v>0.32365612042543018</v>
      </c>
      <c r="D164" s="1377">
        <v>0.40746320612990805</v>
      </c>
      <c r="E164" s="1377">
        <v>0.26359649029334575</v>
      </c>
      <c r="F164" s="1377">
        <v>0.12615340270847489</v>
      </c>
      <c r="G164" s="1378">
        <v>0.14725490941347566</v>
      </c>
      <c r="H164" s="1379">
        <v>0.6630818276786864</v>
      </c>
      <c r="I164" s="1377">
        <v>8.9965096533064656E-2</v>
      </c>
      <c r="J164" s="1377">
        <v>0</v>
      </c>
      <c r="K164" s="1377">
        <v>0</v>
      </c>
      <c r="L164" s="1380">
        <v>0</v>
      </c>
      <c r="M164" s="1381">
        <v>0.25517891369086559</v>
      </c>
      <c r="N164" s="1377">
        <v>0.4644708782496067</v>
      </c>
      <c r="O164" s="1377">
        <v>0.21346761147426896</v>
      </c>
      <c r="P164" s="1377">
        <v>0.28605389366873674</v>
      </c>
      <c r="Q164" s="1378">
        <v>0.41357762445712726</v>
      </c>
      <c r="R164" s="1379">
        <v>0.80016209396862148</v>
      </c>
      <c r="S164" s="1377">
        <v>0</v>
      </c>
      <c r="T164" s="1377">
        <v>0.22593207173674923</v>
      </c>
      <c r="U164" s="1377">
        <v>0.72605871919542098</v>
      </c>
      <c r="V164" s="1377">
        <v>0.69973469634340191</v>
      </c>
      <c r="W164" s="1377">
        <v>0</v>
      </c>
      <c r="X164" s="1377">
        <v>0</v>
      </c>
      <c r="Y164" s="1377">
        <v>0.23524846548015288</v>
      </c>
      <c r="Z164" s="1377">
        <v>0</v>
      </c>
      <c r="AA164" s="1377">
        <v>0.60368646025357497</v>
      </c>
      <c r="AB164" s="1377">
        <v>0</v>
      </c>
      <c r="AC164" s="1377">
        <v>0</v>
      </c>
      <c r="AD164" s="1902">
        <v>0.28291143872408597</v>
      </c>
      <c r="AE164" s="615"/>
      <c r="AF164" s="615"/>
      <c r="AG164" s="615"/>
      <c r="AH164" s="615"/>
      <c r="AI164" s="615"/>
      <c r="AJ164" s="615"/>
      <c r="AK164" s="615"/>
      <c r="AL164" s="615"/>
      <c r="AM164" s="615"/>
      <c r="AN164" s="615"/>
      <c r="AO164" s="615"/>
      <c r="AP164" s="615"/>
      <c r="AQ164" s="615"/>
      <c r="AR164" s="615"/>
      <c r="AS164" s="615"/>
      <c r="AT164" s="615"/>
      <c r="AU164" s="615"/>
      <c r="AV164" s="615"/>
      <c r="AW164" s="615"/>
      <c r="AX164" s="615"/>
      <c r="AY164" s="615"/>
      <c r="AZ164" s="216"/>
      <c r="BA164" s="2326"/>
      <c r="BB164" s="159" t="s">
        <v>256</v>
      </c>
      <c r="BC164" s="341">
        <v>27.756872000000001</v>
      </c>
      <c r="BD164" s="307">
        <v>35.167202999999994</v>
      </c>
      <c r="BE164" s="307">
        <v>22.681570000000001</v>
      </c>
      <c r="BF164" s="307">
        <v>10.849772</v>
      </c>
      <c r="BG164" s="342">
        <v>12.673258000000001</v>
      </c>
      <c r="BH164" s="352">
        <v>23.62866</v>
      </c>
      <c r="BI164" s="307">
        <v>3.2025619999999999</v>
      </c>
      <c r="BJ164" s="307">
        <v>0</v>
      </c>
      <c r="BK164" s="307">
        <v>0</v>
      </c>
      <c r="BL164" s="342">
        <v>0</v>
      </c>
      <c r="BM164" s="352">
        <v>12.916931999999999</v>
      </c>
      <c r="BN164" s="307">
        <v>23.345924</v>
      </c>
      <c r="BO164" s="307">
        <v>10.751151</v>
      </c>
      <c r="BP164" s="307">
        <v>14.427240000000001</v>
      </c>
      <c r="BQ164" s="342">
        <v>20.856206</v>
      </c>
      <c r="BR164" s="352">
        <v>17.643041</v>
      </c>
      <c r="BS164" s="307">
        <v>0</v>
      </c>
      <c r="BT164" s="307">
        <v>3.2025619999999999</v>
      </c>
      <c r="BU164" s="307">
        <v>11.103094</v>
      </c>
      <c r="BV164" s="307">
        <v>31.628658999999999</v>
      </c>
      <c r="BW164" s="307">
        <v>0</v>
      </c>
      <c r="BX164" s="307">
        <v>0</v>
      </c>
      <c r="BY164" s="308">
        <v>11.47587</v>
      </c>
      <c r="BZ164" s="308">
        <v>0</v>
      </c>
      <c r="CA164" s="308">
        <v>27.052613999999998</v>
      </c>
      <c r="CB164" s="308">
        <v>0</v>
      </c>
      <c r="CC164" s="308">
        <v>0</v>
      </c>
      <c r="CD164" s="308">
        <v>7.0228349999999997</v>
      </c>
      <c r="CE164" s="1855"/>
      <c r="CF164" s="1855"/>
      <c r="CG164" s="1855"/>
      <c r="CH164" s="1855"/>
      <c r="CI164" s="1855"/>
      <c r="CJ164" s="1855"/>
      <c r="CK164" s="1855"/>
      <c r="CL164" s="1855"/>
      <c r="CM164" s="1855"/>
      <c r="CN164" s="1855"/>
      <c r="CO164" s="1855"/>
      <c r="CP164" s="1855"/>
      <c r="CQ164" s="1855"/>
      <c r="CR164" s="1855"/>
      <c r="CS164" s="1855"/>
      <c r="CT164" s="1855"/>
      <c r="CU164" s="1855"/>
      <c r="CV164" s="1855"/>
      <c r="CW164" s="1855"/>
      <c r="CX164" s="1855"/>
      <c r="CY164" s="1855"/>
      <c r="CZ164" s="1855"/>
    </row>
    <row r="165" s="424" customFormat="true" ht="15" customHeight="true" x14ac:dyDescent="0.2">
      <c r="A165" s="2278"/>
      <c r="B165" s="1471" t="s">
        <v>257</v>
      </c>
      <c r="C165" s="1376">
        <v>0</v>
      </c>
      <c r="D165" s="1377">
        <v>0.12858698458364146</v>
      </c>
      <c r="E165" s="1377">
        <v>1.7232194751454797E-2</v>
      </c>
      <c r="F165" s="1377">
        <v>0.68272039029818898</v>
      </c>
      <c r="G165" s="1378">
        <v>0</v>
      </c>
      <c r="H165" s="1379">
        <v>4.1610421611253175E-2</v>
      </c>
      <c r="I165" s="1377">
        <v>0</v>
      </c>
      <c r="J165" s="1377">
        <v>1.5662765213852226</v>
      </c>
      <c r="K165" s="1377">
        <v>0</v>
      </c>
      <c r="L165" s="1380">
        <v>0</v>
      </c>
      <c r="M165" s="1381">
        <v>0</v>
      </c>
      <c r="N165" s="1377">
        <v>0</v>
      </c>
      <c r="O165" s="1377">
        <v>0.22035528518912456</v>
      </c>
      <c r="P165" s="1377">
        <v>0</v>
      </c>
      <c r="Q165" s="1378">
        <v>5.89467222484042E-2</v>
      </c>
      <c r="R165" s="1379">
        <v>0</v>
      </c>
      <c r="S165" s="1377">
        <v>0</v>
      </c>
      <c r="T165" s="1377">
        <v>0</v>
      </c>
      <c r="U165" s="1377">
        <v>0.19438630432809992</v>
      </c>
      <c r="V165" s="1377">
        <v>0</v>
      </c>
      <c r="W165" s="1377">
        <v>0.63540887525488043</v>
      </c>
      <c r="X165" s="1377">
        <v>0.10573534216899033</v>
      </c>
      <c r="Y165" s="1377">
        <v>0</v>
      </c>
      <c r="Z165" s="1377">
        <v>0</v>
      </c>
      <c r="AA165" s="1377">
        <v>0.24765587895123287</v>
      </c>
      <c r="AB165" s="1377">
        <v>0</v>
      </c>
      <c r="AC165" s="1377">
        <v>0</v>
      </c>
      <c r="AD165" s="1902">
        <v>0.20140202520750083</v>
      </c>
      <c r="AE165" s="615"/>
      <c r="AF165" s="615"/>
      <c r="AG165" s="615"/>
      <c r="AH165" s="615"/>
      <c r="AI165" s="615"/>
      <c r="AJ165" s="615"/>
      <c r="AK165" s="615"/>
      <c r="AL165" s="615"/>
      <c r="AM165" s="615"/>
      <c r="AN165" s="615"/>
      <c r="AO165" s="615"/>
      <c r="AP165" s="615"/>
      <c r="AQ165" s="615"/>
      <c r="AR165" s="615"/>
      <c r="AS165" s="615"/>
      <c r="AT165" s="615"/>
      <c r="AU165" s="615"/>
      <c r="AV165" s="615"/>
      <c r="AW165" s="615"/>
      <c r="AX165" s="615"/>
      <c r="AY165" s="615"/>
      <c r="AZ165" s="216"/>
      <c r="BA165" s="2326"/>
      <c r="BB165" s="159" t="s">
        <v>257</v>
      </c>
      <c r="BC165" s="341">
        <v>0</v>
      </c>
      <c r="BD165" s="307">
        <v>11.098044</v>
      </c>
      <c r="BE165" s="307">
        <v>1.4827710000000001</v>
      </c>
      <c r="BF165" s="307">
        <v>58.717089000000001</v>
      </c>
      <c r="BG165" s="342">
        <v>0</v>
      </c>
      <c r="BH165" s="352">
        <v>1.4827710000000001</v>
      </c>
      <c r="BI165" s="307">
        <v>0</v>
      </c>
      <c r="BJ165" s="307">
        <v>55.744478999999998</v>
      </c>
      <c r="BK165" s="307">
        <v>0</v>
      </c>
      <c r="BL165" s="342">
        <v>0</v>
      </c>
      <c r="BM165" s="352">
        <v>0</v>
      </c>
      <c r="BN165" s="307">
        <v>0</v>
      </c>
      <c r="BO165" s="307">
        <v>11.098044</v>
      </c>
      <c r="BP165" s="307">
        <v>0</v>
      </c>
      <c r="BQ165" s="342">
        <v>2.97261</v>
      </c>
      <c r="BR165" s="352">
        <v>0</v>
      </c>
      <c r="BS165" s="307">
        <v>0</v>
      </c>
      <c r="BT165" s="307">
        <v>0</v>
      </c>
      <c r="BU165" s="307">
        <v>2.97261</v>
      </c>
      <c r="BV165" s="307">
        <v>0</v>
      </c>
      <c r="BW165" s="307">
        <v>50.744987999999999</v>
      </c>
      <c r="BX165" s="307">
        <v>1.4827710000000001</v>
      </c>
      <c r="BY165" s="308">
        <v>0</v>
      </c>
      <c r="BZ165" s="308">
        <v>0</v>
      </c>
      <c r="CA165" s="308">
        <v>11.098044</v>
      </c>
      <c r="CB165" s="308">
        <v>0</v>
      </c>
      <c r="CC165" s="308">
        <v>0</v>
      </c>
      <c r="CD165" s="308">
        <v>4.9994909999999999</v>
      </c>
      <c r="CE165" s="1855"/>
      <c r="CF165" s="1855"/>
      <c r="CG165" s="1855"/>
      <c r="CH165" s="1855"/>
      <c r="CI165" s="1855"/>
      <c r="CJ165" s="1855"/>
      <c r="CK165" s="1855"/>
      <c r="CL165" s="1855"/>
      <c r="CM165" s="1855"/>
      <c r="CN165" s="1855"/>
      <c r="CO165" s="1855"/>
      <c r="CP165" s="1855"/>
      <c r="CQ165" s="1855"/>
      <c r="CR165" s="1855"/>
      <c r="CS165" s="1855"/>
      <c r="CT165" s="1855"/>
      <c r="CU165" s="1855"/>
      <c r="CV165" s="1855"/>
      <c r="CW165" s="1855"/>
      <c r="CX165" s="1855"/>
      <c r="CY165" s="1855"/>
      <c r="CZ165" s="1855"/>
    </row>
    <row r="166" s="239" customFormat="true" ht="15" customHeight="true" x14ac:dyDescent="0.2">
      <c r="A166" s="1285"/>
      <c r="B166" s="1472"/>
      <c r="C166" s="888"/>
      <c r="D166" s="879"/>
      <c r="E166" s="879"/>
      <c r="F166" s="879"/>
      <c r="G166" s="880"/>
      <c r="H166" s="889"/>
      <c r="I166" s="879"/>
      <c r="J166" s="879"/>
      <c r="K166" s="879"/>
      <c r="L166" s="890"/>
      <c r="M166" s="888"/>
      <c r="N166" s="879"/>
      <c r="O166" s="879"/>
      <c r="P166" s="879"/>
      <c r="Q166" s="880"/>
      <c r="R166" s="889"/>
      <c r="S166" s="879"/>
      <c r="T166" s="879"/>
      <c r="U166" s="879"/>
      <c r="V166" s="879"/>
      <c r="W166" s="879"/>
      <c r="X166" s="879"/>
      <c r="Y166" s="879"/>
      <c r="Z166" s="879"/>
      <c r="AA166" s="879"/>
      <c r="AB166" s="879"/>
      <c r="AC166" s="879"/>
      <c r="AD166" s="890"/>
      <c r="AE166" s="615"/>
      <c r="AF166" s="615"/>
      <c r="AG166" s="615"/>
      <c r="AH166" s="615"/>
      <c r="AI166" s="615"/>
      <c r="AJ166" s="615"/>
      <c r="AK166" s="615"/>
      <c r="AL166" s="615"/>
      <c r="AM166" s="615"/>
      <c r="AN166" s="615"/>
      <c r="AO166" s="615"/>
      <c r="AP166" s="615"/>
      <c r="AQ166" s="615"/>
      <c r="AR166" s="615"/>
      <c r="AS166" s="615"/>
      <c r="AT166" s="615"/>
      <c r="AU166" s="615"/>
      <c r="AV166" s="615"/>
      <c r="AW166" s="615"/>
      <c r="AX166" s="615"/>
      <c r="AY166" s="615"/>
      <c r="AZ166" s="216"/>
      <c r="BA166" s="2327"/>
      <c r="BB166" s="159" t="s">
        <v>182</v>
      </c>
      <c r="BC166" s="341">
        <v>8576.0380380000061</v>
      </c>
      <c r="BD166" s="307">
        <v>8630.7677529999928</v>
      </c>
      <c r="BE166" s="307">
        <v>8604.6555379999973</v>
      </c>
      <c r="BF166" s="307">
        <v>8600.4592560000128</v>
      </c>
      <c r="BG166" s="342">
        <v>8606.3398839999827</v>
      </c>
      <c r="BH166" s="352">
        <v>3563.4606490000033</v>
      </c>
      <c r="BI166" s="307">
        <v>3559.7827640000028</v>
      </c>
      <c r="BJ166" s="307">
        <v>3559.0445390000041</v>
      </c>
      <c r="BK166" s="307">
        <v>3565.4628420000054</v>
      </c>
      <c r="BL166" s="342">
        <v>3559.4025360000046</v>
      </c>
      <c r="BM166" s="352">
        <v>5061.9119790000013</v>
      </c>
      <c r="BN166" s="307">
        <v>5026.3482800000002</v>
      </c>
      <c r="BO166" s="307">
        <v>5036.4319559999976</v>
      </c>
      <c r="BP166" s="307">
        <v>5043.5391089999957</v>
      </c>
      <c r="BQ166" s="342">
        <v>5042.8758150000003</v>
      </c>
      <c r="BR166" s="352">
        <v>2204.933366999996</v>
      </c>
      <c r="BS166" s="307">
        <v>2945.2173210000033</v>
      </c>
      <c r="BT166" s="307">
        <v>1417.4888829999977</v>
      </c>
      <c r="BU166" s="307">
        <v>1529.2281060000009</v>
      </c>
      <c r="BV166" s="307">
        <v>4520.092996000003</v>
      </c>
      <c r="BW166" s="307">
        <v>7986.1943979999887</v>
      </c>
      <c r="BX166" s="307">
        <v>1402.3418940000004</v>
      </c>
      <c r="BY166" s="308">
        <v>4878.1912250000123</v>
      </c>
      <c r="BZ166" s="308">
        <v>2111.6343400000042</v>
      </c>
      <c r="CA166" s="308">
        <v>4481.2358370000056</v>
      </c>
      <c r="CB166" s="308">
        <v>3192.7986820000001</v>
      </c>
      <c r="CC166" s="308">
        <v>3866.5594639999977</v>
      </c>
      <c r="CD166" s="308">
        <v>2482.3439560000029</v>
      </c>
      <c r="CE166" s="1855"/>
      <c r="CF166" s="1855"/>
      <c r="CG166" s="1855"/>
      <c r="CH166" s="1855"/>
      <c r="CI166" s="1855"/>
      <c r="CJ166" s="1855"/>
      <c r="CK166" s="1855"/>
      <c r="CL166" s="1855"/>
      <c r="CM166" s="1855"/>
      <c r="CN166" s="1855"/>
      <c r="CO166" s="1855"/>
      <c r="CP166" s="1855"/>
      <c r="CQ166" s="1855"/>
      <c r="CR166" s="1855"/>
      <c r="CS166" s="1855"/>
      <c r="CT166" s="1855"/>
      <c r="CU166" s="1855"/>
      <c r="CV166" s="1855"/>
      <c r="CW166" s="1855"/>
      <c r="CX166" s="1855"/>
      <c r="CY166" s="1855"/>
      <c r="CZ166" s="1855"/>
    </row>
    <row r="167" s="239" customFormat="true" ht="15" customHeight="true" x14ac:dyDescent="0.2">
      <c r="A167" s="708"/>
      <c r="B167" s="1473"/>
      <c r="C167" s="888"/>
      <c r="D167" s="879"/>
      <c r="E167" s="879"/>
      <c r="F167" s="879"/>
      <c r="G167" s="880"/>
      <c r="H167" s="889"/>
      <c r="I167" s="879"/>
      <c r="J167" s="879"/>
      <c r="K167" s="879"/>
      <c r="L167" s="890"/>
      <c r="M167" s="888"/>
      <c r="N167" s="879"/>
      <c r="O167" s="879"/>
      <c r="P167" s="879"/>
      <c r="Q167" s="880"/>
      <c r="R167" s="889"/>
      <c r="S167" s="879"/>
      <c r="T167" s="879"/>
      <c r="U167" s="879"/>
      <c r="V167" s="879"/>
      <c r="W167" s="879"/>
      <c r="X167" s="879"/>
      <c r="Y167" s="879"/>
      <c r="Z167" s="879"/>
      <c r="AA167" s="879"/>
      <c r="AB167" s="879"/>
      <c r="AC167" s="879"/>
      <c r="AD167" s="890"/>
      <c r="AE167" s="615"/>
      <c r="AF167" s="615"/>
      <c r="AG167" s="615"/>
      <c r="AH167" s="615"/>
      <c r="AI167" s="615"/>
      <c r="AJ167" s="615"/>
      <c r="AK167" s="615"/>
      <c r="AL167" s="615"/>
      <c r="AM167" s="615"/>
      <c r="AN167" s="615"/>
      <c r="AO167" s="615"/>
      <c r="AP167" s="615"/>
      <c r="AQ167" s="615"/>
      <c r="AR167" s="615"/>
      <c r="AS167" s="615"/>
      <c r="AT167" s="615"/>
      <c r="AU167" s="615"/>
      <c r="AV167" s="615"/>
      <c r="AW167" s="615"/>
      <c r="AX167" s="615"/>
      <c r="AY167" s="61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1855"/>
      <c r="CF167" s="1855"/>
      <c r="CG167" s="1855"/>
      <c r="CH167" s="1855"/>
      <c r="CI167" s="1855"/>
      <c r="CJ167" s="1855"/>
      <c r="CK167" s="1855"/>
      <c r="CL167" s="1855"/>
      <c r="CM167" s="1855"/>
      <c r="CN167" s="1855"/>
      <c r="CO167" s="1855"/>
      <c r="CP167" s="1855"/>
      <c r="CQ167" s="1855"/>
      <c r="CR167" s="1855"/>
      <c r="CS167" s="1855"/>
      <c r="CT167" s="1855"/>
      <c r="CU167" s="1855"/>
      <c r="CV167" s="1855"/>
      <c r="CW167" s="1855"/>
      <c r="CX167" s="1855"/>
      <c r="CY167" s="1855"/>
      <c r="CZ167" s="1855"/>
    </row>
    <row r="168" s="239" customFormat="true" ht="15" customHeight="true" x14ac:dyDescent="0.2">
      <c r="A168" s="708"/>
      <c r="B168" s="1473"/>
      <c r="C168" s="888"/>
      <c r="D168" s="879"/>
      <c r="E168" s="879"/>
      <c r="F168" s="879"/>
      <c r="G168" s="880"/>
      <c r="H168" s="889"/>
      <c r="I168" s="879"/>
      <c r="J168" s="879"/>
      <c r="K168" s="879"/>
      <c r="L168" s="890"/>
      <c r="M168" s="888"/>
      <c r="N168" s="879"/>
      <c r="O168" s="879"/>
      <c r="P168" s="879"/>
      <c r="Q168" s="880"/>
      <c r="R168" s="889"/>
      <c r="S168" s="879"/>
      <c r="T168" s="879"/>
      <c r="U168" s="879"/>
      <c r="V168" s="879"/>
      <c r="W168" s="879"/>
      <c r="X168" s="879"/>
      <c r="Y168" s="879"/>
      <c r="Z168" s="879"/>
      <c r="AA168" s="879"/>
      <c r="AB168" s="879"/>
      <c r="AC168" s="879"/>
      <c r="AD168" s="890"/>
      <c r="AE168" s="615"/>
      <c r="AF168" s="615"/>
      <c r="AG168" s="615"/>
      <c r="AH168" s="615"/>
      <c r="AI168" s="615"/>
      <c r="AJ168" s="615"/>
      <c r="AK168" s="615"/>
      <c r="AL168" s="615"/>
      <c r="AM168" s="615"/>
      <c r="AN168" s="615"/>
      <c r="AO168" s="615"/>
      <c r="AP168" s="615"/>
      <c r="AQ168" s="615"/>
      <c r="AR168" s="615"/>
      <c r="AS168" s="615"/>
      <c r="AT168" s="615"/>
      <c r="AU168" s="615"/>
      <c r="AV168" s="615"/>
      <c r="AW168" s="615"/>
      <c r="AX168" s="615"/>
      <c r="AY168" s="61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1855"/>
      <c r="CF168" s="1855"/>
      <c r="CG168" s="1855"/>
      <c r="CH168" s="1855"/>
      <c r="CI168" s="1855"/>
      <c r="CJ168" s="1855"/>
      <c r="CK168" s="1855"/>
      <c r="CL168" s="1855"/>
      <c r="CM168" s="1855"/>
      <c r="CN168" s="1855"/>
      <c r="CO168" s="1855"/>
      <c r="CP168" s="1855"/>
      <c r="CQ168" s="1855"/>
      <c r="CR168" s="1855"/>
      <c r="CS168" s="1855"/>
      <c r="CT168" s="1855"/>
      <c r="CU168" s="1855"/>
      <c r="CV168" s="1855"/>
      <c r="CW168" s="1855"/>
      <c r="CX168" s="1855"/>
      <c r="CY168" s="1855"/>
      <c r="CZ168" s="1855"/>
    </row>
    <row r="169" s="239" customFormat="true" ht="15" customHeight="true" x14ac:dyDescent="0.2">
      <c r="A169" s="708"/>
      <c r="B169" s="1473"/>
      <c r="C169" s="888"/>
      <c r="D169" s="879"/>
      <c r="E169" s="879"/>
      <c r="F169" s="879"/>
      <c r="G169" s="880"/>
      <c r="H169" s="889"/>
      <c r="I169" s="879"/>
      <c r="J169" s="879"/>
      <c r="K169" s="879"/>
      <c r="L169" s="890"/>
      <c r="M169" s="888"/>
      <c r="N169" s="879"/>
      <c r="O169" s="879"/>
      <c r="P169" s="879"/>
      <c r="Q169" s="880"/>
      <c r="R169" s="889"/>
      <c r="S169" s="879"/>
      <c r="T169" s="879"/>
      <c r="U169" s="879"/>
      <c r="V169" s="879"/>
      <c r="W169" s="879"/>
      <c r="X169" s="879"/>
      <c r="Y169" s="879"/>
      <c r="Z169" s="879"/>
      <c r="AA169" s="879"/>
      <c r="AB169" s="879"/>
      <c r="AC169" s="879"/>
      <c r="AD169" s="890"/>
      <c r="AE169" s="615"/>
      <c r="AF169" s="615"/>
      <c r="AG169" s="615"/>
      <c r="AH169" s="615"/>
      <c r="AI169" s="615"/>
      <c r="AJ169" s="615"/>
      <c r="AK169" s="615"/>
      <c r="AL169" s="615"/>
      <c r="AM169" s="615"/>
      <c r="AN169" s="615"/>
      <c r="AO169" s="615"/>
      <c r="AP169" s="615"/>
      <c r="AQ169" s="615"/>
      <c r="AR169" s="615"/>
      <c r="AS169" s="615"/>
      <c r="AT169" s="615"/>
      <c r="AU169" s="615"/>
      <c r="AV169" s="615"/>
      <c r="AW169" s="615"/>
      <c r="AX169" s="615"/>
      <c r="AY169" s="61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1855"/>
      <c r="CF169" s="1855"/>
      <c r="CG169" s="1855"/>
      <c r="CH169" s="1855"/>
      <c r="CI169" s="1855"/>
      <c r="CJ169" s="1855"/>
      <c r="CK169" s="1855"/>
      <c r="CL169" s="1855"/>
      <c r="CM169" s="1855"/>
      <c r="CN169" s="1855"/>
      <c r="CO169" s="1855"/>
      <c r="CP169" s="1855"/>
      <c r="CQ169" s="1855"/>
      <c r="CR169" s="1855"/>
      <c r="CS169" s="1855"/>
      <c r="CT169" s="1855"/>
      <c r="CU169" s="1855"/>
      <c r="CV169" s="1855"/>
      <c r="CW169" s="1855"/>
      <c r="CX169" s="1855"/>
      <c r="CY169" s="1855"/>
      <c r="CZ169" s="1855"/>
    </row>
    <row r="170" s="239" customFormat="true" ht="15" customHeight="true" x14ac:dyDescent="0.2">
      <c r="A170" s="708"/>
      <c r="B170" s="1473"/>
      <c r="C170" s="888"/>
      <c r="D170" s="879"/>
      <c r="E170" s="879"/>
      <c r="F170" s="879"/>
      <c r="G170" s="880"/>
      <c r="H170" s="889"/>
      <c r="I170" s="879"/>
      <c r="J170" s="879"/>
      <c r="K170" s="879"/>
      <c r="L170" s="890"/>
      <c r="M170" s="888"/>
      <c r="N170" s="879"/>
      <c r="O170" s="879"/>
      <c r="P170" s="879"/>
      <c r="Q170" s="880"/>
      <c r="R170" s="889"/>
      <c r="S170" s="879"/>
      <c r="T170" s="879"/>
      <c r="U170" s="879"/>
      <c r="V170" s="879"/>
      <c r="W170" s="879"/>
      <c r="X170" s="879"/>
      <c r="Y170" s="879"/>
      <c r="Z170" s="879"/>
      <c r="AA170" s="879"/>
      <c r="AB170" s="879"/>
      <c r="AC170" s="879"/>
      <c r="AD170" s="890"/>
      <c r="AE170" s="615"/>
      <c r="AF170" s="615"/>
      <c r="AG170" s="615"/>
      <c r="AH170" s="615"/>
      <c r="AI170" s="615"/>
      <c r="AJ170" s="615"/>
      <c r="AK170" s="615"/>
      <c r="AL170" s="615"/>
      <c r="AM170" s="615"/>
      <c r="AN170" s="615"/>
      <c r="AO170" s="615"/>
      <c r="AP170" s="615"/>
      <c r="AQ170" s="615"/>
      <c r="AR170" s="615"/>
      <c r="AS170" s="615"/>
      <c r="AT170" s="615"/>
      <c r="AU170" s="615"/>
      <c r="AV170" s="615"/>
      <c r="AW170" s="615"/>
      <c r="AX170" s="615"/>
      <c r="AY170" s="61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1855"/>
      <c r="CF170" s="1855"/>
      <c r="CG170" s="1855"/>
      <c r="CH170" s="1855"/>
      <c r="CI170" s="1855"/>
      <c r="CJ170" s="1855"/>
      <c r="CK170" s="1855"/>
      <c r="CL170" s="1855"/>
      <c r="CM170" s="1855"/>
      <c r="CN170" s="1855"/>
      <c r="CO170" s="1855"/>
      <c r="CP170" s="1855"/>
      <c r="CQ170" s="1855"/>
      <c r="CR170" s="1855"/>
      <c r="CS170" s="1855"/>
      <c r="CT170" s="1855"/>
      <c r="CU170" s="1855"/>
      <c r="CV170" s="1855"/>
      <c r="CW170" s="1855"/>
      <c r="CX170" s="1855"/>
      <c r="CY170" s="1855"/>
      <c r="CZ170" s="1855"/>
    </row>
    <row r="171" s="239" customFormat="true" ht="15" customHeight="true" x14ac:dyDescent="0.2">
      <c r="A171" s="708"/>
      <c r="B171" s="1473"/>
      <c r="C171" s="888"/>
      <c r="D171" s="879"/>
      <c r="E171" s="879"/>
      <c r="F171" s="879"/>
      <c r="G171" s="880"/>
      <c r="H171" s="889"/>
      <c r="I171" s="879"/>
      <c r="J171" s="879"/>
      <c r="K171" s="879"/>
      <c r="L171" s="890"/>
      <c r="M171" s="888"/>
      <c r="N171" s="879"/>
      <c r="O171" s="879"/>
      <c r="P171" s="879"/>
      <c r="Q171" s="880"/>
      <c r="R171" s="889"/>
      <c r="S171" s="879"/>
      <c r="T171" s="879"/>
      <c r="U171" s="879"/>
      <c r="V171" s="879"/>
      <c r="W171" s="879"/>
      <c r="X171" s="879"/>
      <c r="Y171" s="879"/>
      <c r="Z171" s="879"/>
      <c r="AA171" s="879"/>
      <c r="AB171" s="879"/>
      <c r="AC171" s="879"/>
      <c r="AD171" s="890"/>
      <c r="AE171" s="615"/>
      <c r="AF171" s="615"/>
      <c r="AG171" s="615"/>
      <c r="AH171" s="615"/>
      <c r="AI171" s="615"/>
      <c r="AJ171" s="615"/>
      <c r="AK171" s="615"/>
      <c r="AL171" s="615"/>
      <c r="AM171" s="615"/>
      <c r="AN171" s="615"/>
      <c r="AO171" s="615"/>
      <c r="AP171" s="615"/>
      <c r="AQ171" s="615"/>
      <c r="AR171" s="615"/>
      <c r="AS171" s="615"/>
      <c r="AT171" s="615"/>
      <c r="AU171" s="615"/>
      <c r="AV171" s="615"/>
      <c r="AW171" s="615"/>
      <c r="AX171" s="615"/>
      <c r="AY171" s="615"/>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1855"/>
      <c r="CF171" s="1855"/>
      <c r="CG171" s="1855"/>
      <c r="CH171" s="1855"/>
      <c r="CI171" s="1855"/>
      <c r="CJ171" s="1855"/>
      <c r="CK171" s="1855"/>
      <c r="CL171" s="1855"/>
      <c r="CM171" s="1855"/>
      <c r="CN171" s="1855"/>
      <c r="CO171" s="1855"/>
      <c r="CP171" s="1855"/>
      <c r="CQ171" s="1855"/>
      <c r="CR171" s="1855"/>
      <c r="CS171" s="1855"/>
      <c r="CT171" s="1855"/>
      <c r="CU171" s="1855"/>
      <c r="CV171" s="1855"/>
      <c r="CW171" s="1855"/>
      <c r="CX171" s="1855"/>
      <c r="CY171" s="1855"/>
      <c r="CZ171" s="1855"/>
    </row>
    <row r="172" s="424" customFormat="true" ht="15" customHeight="true" x14ac:dyDescent="0.2">
      <c r="A172" s="1268"/>
      <c r="B172" s="1288"/>
      <c r="C172" s="1382"/>
      <c r="D172" s="1383"/>
      <c r="E172" s="1383"/>
      <c r="F172" s="1383"/>
      <c r="G172" s="1384"/>
      <c r="H172" s="1385"/>
      <c r="I172" s="1383"/>
      <c r="J172" s="1383"/>
      <c r="K172" s="1383"/>
      <c r="L172" s="1386"/>
      <c r="M172" s="1387"/>
      <c r="N172" s="1383"/>
      <c r="O172" s="1383"/>
      <c r="P172" s="1383"/>
      <c r="Q172" s="1384"/>
      <c r="R172" s="1385"/>
      <c r="S172" s="1383"/>
      <c r="T172" s="1383"/>
      <c r="U172" s="1383"/>
      <c r="V172" s="1383"/>
      <c r="W172" s="1383"/>
      <c r="X172" s="1383"/>
      <c r="Y172" s="1383"/>
      <c r="Z172" s="1383"/>
      <c r="AA172" s="1383"/>
      <c r="AB172" s="1388"/>
      <c r="AC172" s="879"/>
      <c r="AD172" s="890"/>
      <c r="AE172" s="615"/>
      <c r="AF172" s="615"/>
      <c r="AG172" s="615"/>
      <c r="AH172" s="615"/>
      <c r="AI172" s="615"/>
      <c r="AJ172" s="615"/>
      <c r="AK172" s="615"/>
      <c r="AL172" s="615"/>
      <c r="AM172" s="615"/>
      <c r="AN172" s="615"/>
      <c r="AO172" s="615"/>
      <c r="AP172" s="615"/>
      <c r="AQ172" s="615"/>
      <c r="AR172" s="615"/>
      <c r="AS172" s="615"/>
      <c r="AT172" s="615"/>
      <c r="AU172" s="615"/>
      <c r="AV172" s="615"/>
      <c r="AW172" s="615"/>
      <c r="AX172" s="615"/>
      <c r="AY172" s="615"/>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1855"/>
      <c r="CF172" s="1855"/>
      <c r="CG172" s="1855"/>
      <c r="CH172" s="1855"/>
      <c r="CI172" s="1855"/>
      <c r="CJ172" s="1855"/>
      <c r="CK172" s="1855"/>
      <c r="CL172" s="1855"/>
      <c r="CM172" s="1855"/>
      <c r="CN172" s="1855"/>
      <c r="CO172" s="1855"/>
      <c r="CP172" s="1855"/>
      <c r="CQ172" s="1855"/>
      <c r="CR172" s="1855"/>
      <c r="CS172" s="1855"/>
      <c r="CT172" s="1855"/>
      <c r="CU172" s="1855"/>
      <c r="CV172" s="1855"/>
      <c r="CW172" s="1855"/>
      <c r="CX172" s="1855"/>
      <c r="CY172" s="1855"/>
      <c r="CZ172" s="1855"/>
    </row>
    <row r="173" s="424" customFormat="true" ht="15" customHeight="true" x14ac:dyDescent="0.2">
      <c r="A173" s="1269"/>
      <c r="B173" s="1474"/>
      <c r="C173" s="1210"/>
      <c r="D173" s="1211"/>
      <c r="E173" s="1211"/>
      <c r="F173" s="1211"/>
      <c r="G173" s="1257"/>
      <c r="H173" s="1247"/>
      <c r="I173" s="1211"/>
      <c r="J173" s="1211"/>
      <c r="K173" s="1211"/>
      <c r="L173" s="1224"/>
      <c r="M173" s="1235"/>
      <c r="N173" s="1211"/>
      <c r="O173" s="1211"/>
      <c r="P173" s="1211"/>
      <c r="Q173" s="1257"/>
      <c r="R173" s="1247"/>
      <c r="S173" s="1211"/>
      <c r="T173" s="1211"/>
      <c r="U173" s="1211"/>
      <c r="V173" s="1211"/>
      <c r="W173" s="1211"/>
      <c r="X173" s="1211"/>
      <c r="Y173" s="1211"/>
      <c r="Z173" s="1211"/>
      <c r="AA173" s="1211"/>
      <c r="AB173" s="1211"/>
      <c r="AC173" s="1211"/>
      <c r="AD173" s="1903"/>
      <c r="AE173" s="615"/>
      <c r="AF173" s="615"/>
      <c r="AG173" s="615"/>
      <c r="AH173" s="615"/>
      <c r="AI173" s="615"/>
      <c r="AJ173" s="615"/>
      <c r="AK173" s="615"/>
      <c r="AL173" s="615"/>
      <c r="AM173" s="615"/>
      <c r="AN173" s="615"/>
      <c r="AO173" s="615"/>
      <c r="AP173" s="615"/>
      <c r="AQ173" s="615"/>
      <c r="AR173" s="615"/>
      <c r="AS173" s="615"/>
      <c r="AT173" s="615"/>
      <c r="AU173" s="615"/>
      <c r="AV173" s="615"/>
      <c r="AW173" s="615"/>
      <c r="AX173" s="615"/>
      <c r="AY173" s="61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1855"/>
      <c r="CF173" s="1855"/>
      <c r="CG173" s="1855"/>
      <c r="CH173" s="1855"/>
      <c r="CI173" s="1855"/>
      <c r="CJ173" s="1855"/>
      <c r="CK173" s="1855"/>
      <c r="CL173" s="1855"/>
      <c r="CM173" s="1855"/>
      <c r="CN173" s="1855"/>
      <c r="CO173" s="1855"/>
      <c r="CP173" s="1855"/>
      <c r="CQ173" s="1855"/>
      <c r="CR173" s="1855"/>
      <c r="CS173" s="1855"/>
      <c r="CT173" s="1855"/>
      <c r="CU173" s="1855"/>
      <c r="CV173" s="1855"/>
      <c r="CW173" s="1855"/>
      <c r="CX173" s="1855"/>
      <c r="CY173" s="1855"/>
      <c r="CZ173" s="1855"/>
    </row>
    <row r="174" s="424" customFormat="true" ht="15" customHeight="true" x14ac:dyDescent="0.2">
      <c r="A174" s="1270"/>
      <c r="B174" s="1475"/>
      <c r="C174" s="1212"/>
      <c r="D174" s="1213"/>
      <c r="E174" s="1213"/>
      <c r="F174" s="1213"/>
      <c r="G174" s="1258"/>
      <c r="H174" s="1248"/>
      <c r="I174" s="1213"/>
      <c r="J174" s="1213"/>
      <c r="K174" s="1213"/>
      <c r="L174" s="1225"/>
      <c r="M174" s="1236"/>
      <c r="N174" s="1213"/>
      <c r="O174" s="1213"/>
      <c r="P174" s="1213"/>
      <c r="Q174" s="1258"/>
      <c r="R174" s="1248"/>
      <c r="S174" s="1213"/>
      <c r="T174" s="1213"/>
      <c r="U174" s="1213"/>
      <c r="V174" s="1213"/>
      <c r="W174" s="1213"/>
      <c r="X174" s="1213"/>
      <c r="Y174" s="1213"/>
      <c r="Z174" s="1213"/>
      <c r="AA174" s="1213"/>
      <c r="AB174" s="1213"/>
      <c r="AC174" s="1213"/>
      <c r="AD174" s="1904"/>
      <c r="AE174" s="615"/>
      <c r="AF174" s="615"/>
      <c r="AG174" s="615"/>
      <c r="AH174" s="615"/>
      <c r="AI174" s="615"/>
      <c r="AJ174" s="615"/>
      <c r="AK174" s="615"/>
      <c r="AL174" s="615"/>
      <c r="AM174" s="615"/>
      <c r="AN174" s="615"/>
      <c r="AO174" s="615"/>
      <c r="AP174" s="615"/>
      <c r="AQ174" s="615"/>
      <c r="AR174" s="615"/>
      <c r="AS174" s="615"/>
      <c r="AT174" s="615"/>
      <c r="AU174" s="615"/>
      <c r="AV174" s="615"/>
      <c r="AW174" s="615"/>
      <c r="AX174" s="615"/>
      <c r="AY174" s="61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1855"/>
      <c r="CF174" s="1855"/>
      <c r="CG174" s="1855"/>
      <c r="CH174" s="1855"/>
      <c r="CI174" s="1855"/>
      <c r="CJ174" s="1855"/>
      <c r="CK174" s="1855"/>
      <c r="CL174" s="1855"/>
      <c r="CM174" s="1855"/>
      <c r="CN174" s="1855"/>
      <c r="CO174" s="1855"/>
      <c r="CP174" s="1855"/>
      <c r="CQ174" s="1855"/>
      <c r="CR174" s="1855"/>
      <c r="CS174" s="1855"/>
      <c r="CT174" s="1855"/>
      <c r="CU174" s="1855"/>
      <c r="CV174" s="1855"/>
      <c r="CW174" s="1855"/>
      <c r="CX174" s="1855"/>
      <c r="CY174" s="1855"/>
      <c r="CZ174" s="1855"/>
    </row>
    <row r="175" s="424" customFormat="true" ht="15" customHeight="true" x14ac:dyDescent="0.2">
      <c r="A175" s="1271"/>
      <c r="B175" s="1476"/>
      <c r="C175" s="1389"/>
      <c r="D175" s="1390"/>
      <c r="E175" s="1390"/>
      <c r="F175" s="1390"/>
      <c r="G175" s="1391"/>
      <c r="H175" s="1392"/>
      <c r="I175" s="1390"/>
      <c r="J175" s="1390"/>
      <c r="K175" s="1390"/>
      <c r="L175" s="1393"/>
      <c r="M175" s="1394"/>
      <c r="N175" s="1390"/>
      <c r="O175" s="1390"/>
      <c r="P175" s="1390"/>
      <c r="Q175" s="1391"/>
      <c r="R175" s="1392"/>
      <c r="S175" s="1390"/>
      <c r="T175" s="1390"/>
      <c r="U175" s="1390"/>
      <c r="V175" s="1390"/>
      <c r="W175" s="1390"/>
      <c r="X175" s="1390"/>
      <c r="Y175" s="1390"/>
      <c r="Z175" s="1390"/>
      <c r="AA175" s="1390"/>
      <c r="AB175" s="1390"/>
      <c r="AC175" s="1390"/>
      <c r="AD175" s="1905"/>
      <c r="AE175" s="615"/>
      <c r="AF175" s="615"/>
      <c r="AG175" s="615"/>
      <c r="AH175" s="615"/>
      <c r="AI175" s="615"/>
      <c r="AJ175" s="615"/>
      <c r="AK175" s="615"/>
      <c r="AL175" s="615"/>
      <c r="AM175" s="615"/>
      <c r="AN175" s="615"/>
      <c r="AO175" s="615"/>
      <c r="AP175" s="615"/>
      <c r="AQ175" s="615"/>
      <c r="AR175" s="615"/>
      <c r="AS175" s="615"/>
      <c r="AT175" s="615"/>
      <c r="AU175" s="615"/>
      <c r="AV175" s="615"/>
      <c r="AW175" s="615"/>
      <c r="AX175" s="615"/>
      <c r="AY175" s="61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1855"/>
      <c r="CF175" s="1855"/>
      <c r="CG175" s="1855"/>
      <c r="CH175" s="1855"/>
      <c r="CI175" s="1855"/>
      <c r="CJ175" s="1855"/>
      <c r="CK175" s="1855"/>
      <c r="CL175" s="1855"/>
      <c r="CM175" s="1855"/>
      <c r="CN175" s="1855"/>
      <c r="CO175" s="1855"/>
      <c r="CP175" s="1855"/>
      <c r="CQ175" s="1855"/>
      <c r="CR175" s="1855"/>
      <c r="CS175" s="1855"/>
      <c r="CT175" s="1855"/>
      <c r="CU175" s="1855"/>
      <c r="CV175" s="1855"/>
      <c r="CW175" s="1855"/>
      <c r="CX175" s="1855"/>
      <c r="CY175" s="1855"/>
      <c r="CZ175" s="1855"/>
    </row>
    <row r="176" s="424" customFormat="true" ht="15" customHeight="true" x14ac:dyDescent="0.2">
      <c r="A176" s="1272"/>
      <c r="B176" s="1477"/>
      <c r="C176" s="1395"/>
      <c r="D176" s="1396"/>
      <c r="E176" s="1396"/>
      <c r="F176" s="1396"/>
      <c r="G176" s="1397"/>
      <c r="H176" s="1398"/>
      <c r="I176" s="1396"/>
      <c r="J176" s="1396"/>
      <c r="K176" s="1396"/>
      <c r="L176" s="1399"/>
      <c r="M176" s="1400"/>
      <c r="N176" s="1396"/>
      <c r="O176" s="1396"/>
      <c r="P176" s="1396"/>
      <c r="Q176" s="1397"/>
      <c r="R176" s="1398"/>
      <c r="S176" s="1396"/>
      <c r="T176" s="1396"/>
      <c r="U176" s="1396"/>
      <c r="V176" s="1396"/>
      <c r="W176" s="1396"/>
      <c r="X176" s="1396"/>
      <c r="Y176" s="1396"/>
      <c r="Z176" s="1396"/>
      <c r="AA176" s="1396"/>
      <c r="AB176" s="1396"/>
      <c r="AC176" s="1396"/>
      <c r="AD176" s="1906"/>
      <c r="AE176" s="615"/>
      <c r="AF176" s="615"/>
      <c r="AG176" s="615"/>
      <c r="AH176" s="615"/>
      <c r="AI176" s="615"/>
      <c r="AJ176" s="615"/>
      <c r="AK176" s="615"/>
      <c r="AL176" s="615"/>
      <c r="AM176" s="615"/>
      <c r="AN176" s="615"/>
      <c r="AO176" s="615"/>
      <c r="AP176" s="615"/>
      <c r="AQ176" s="615"/>
      <c r="AR176" s="615"/>
      <c r="AS176" s="615"/>
      <c r="AT176" s="615"/>
      <c r="AU176" s="615"/>
      <c r="AV176" s="615"/>
      <c r="AW176" s="615"/>
      <c r="AX176" s="615"/>
      <c r="AY176" s="61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1855"/>
      <c r="CF176" s="1855"/>
      <c r="CG176" s="1855"/>
      <c r="CH176" s="1855"/>
      <c r="CI176" s="1855"/>
      <c r="CJ176" s="1855"/>
      <c r="CK176" s="1855"/>
      <c r="CL176" s="1855"/>
      <c r="CM176" s="1855"/>
      <c r="CN176" s="1855"/>
      <c r="CO176" s="1855"/>
      <c r="CP176" s="1855"/>
      <c r="CQ176" s="1855"/>
      <c r="CR176" s="1855"/>
      <c r="CS176" s="1855"/>
      <c r="CT176" s="1855"/>
      <c r="CU176" s="1855"/>
      <c r="CV176" s="1855"/>
      <c r="CW176" s="1855"/>
      <c r="CX176" s="1855"/>
      <c r="CY176" s="1855"/>
      <c r="CZ176" s="1855"/>
    </row>
    <row r="177" s="424" customFormat="true" ht="15" customHeight="true" x14ac:dyDescent="0.2">
      <c r="A177" s="1272"/>
      <c r="B177" s="1477"/>
      <c r="C177" s="1395"/>
      <c r="D177" s="1396"/>
      <c r="E177" s="1396"/>
      <c r="F177" s="1396"/>
      <c r="G177" s="1397"/>
      <c r="H177" s="1398"/>
      <c r="I177" s="1396"/>
      <c r="J177" s="1396"/>
      <c r="K177" s="1396"/>
      <c r="L177" s="1399"/>
      <c r="M177" s="1400"/>
      <c r="N177" s="1396"/>
      <c r="O177" s="1396"/>
      <c r="P177" s="1396"/>
      <c r="Q177" s="1397"/>
      <c r="R177" s="1398"/>
      <c r="S177" s="1396"/>
      <c r="T177" s="1396"/>
      <c r="U177" s="1396"/>
      <c r="V177" s="1396"/>
      <c r="W177" s="1396"/>
      <c r="X177" s="1396"/>
      <c r="Y177" s="1396"/>
      <c r="Z177" s="1396"/>
      <c r="AA177" s="1396"/>
      <c r="AB177" s="1396"/>
      <c r="AC177" s="1396"/>
      <c r="AD177" s="1906"/>
      <c r="AE177" s="615"/>
      <c r="AF177" s="615"/>
      <c r="AG177" s="615"/>
      <c r="AH177" s="615"/>
      <c r="AI177" s="615"/>
      <c r="AJ177" s="615"/>
      <c r="AK177" s="615"/>
      <c r="AL177" s="615"/>
      <c r="AM177" s="615"/>
      <c r="AN177" s="615"/>
      <c r="AO177" s="615"/>
      <c r="AP177" s="615"/>
      <c r="AQ177" s="615"/>
      <c r="AR177" s="615"/>
      <c r="AS177" s="615"/>
      <c r="AT177" s="615"/>
      <c r="AU177" s="615"/>
      <c r="AV177" s="615"/>
      <c r="AW177" s="615"/>
      <c r="AX177" s="615"/>
      <c r="AY177" s="61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1855"/>
      <c r="CF177" s="1855"/>
      <c r="CG177" s="1855"/>
      <c r="CH177" s="1855"/>
      <c r="CI177" s="1855"/>
      <c r="CJ177" s="1855"/>
      <c r="CK177" s="1855"/>
      <c r="CL177" s="1855"/>
      <c r="CM177" s="1855"/>
      <c r="CN177" s="1855"/>
      <c r="CO177" s="1855"/>
      <c r="CP177" s="1855"/>
      <c r="CQ177" s="1855"/>
      <c r="CR177" s="1855"/>
      <c r="CS177" s="1855"/>
      <c r="CT177" s="1855"/>
      <c r="CU177" s="1855"/>
      <c r="CV177" s="1855"/>
      <c r="CW177" s="1855"/>
      <c r="CX177" s="1855"/>
      <c r="CY177" s="1855"/>
      <c r="CZ177" s="1855"/>
    </row>
    <row r="178" s="424" customFormat="true" ht="15" customHeight="true" x14ac:dyDescent="0.2">
      <c r="A178" s="1272"/>
      <c r="B178" s="1477"/>
      <c r="C178" s="1395"/>
      <c r="D178" s="1396"/>
      <c r="E178" s="1396"/>
      <c r="F178" s="1396"/>
      <c r="G178" s="1397"/>
      <c r="H178" s="1398"/>
      <c r="I178" s="1396"/>
      <c r="J178" s="1396"/>
      <c r="K178" s="1396"/>
      <c r="L178" s="1399"/>
      <c r="M178" s="1400"/>
      <c r="N178" s="1396"/>
      <c r="O178" s="1396"/>
      <c r="P178" s="1396"/>
      <c r="Q178" s="1397"/>
      <c r="R178" s="1398"/>
      <c r="S178" s="1396"/>
      <c r="T178" s="1396"/>
      <c r="U178" s="1396"/>
      <c r="V178" s="1396"/>
      <c r="W178" s="1396"/>
      <c r="X178" s="1396"/>
      <c r="Y178" s="1396"/>
      <c r="Z178" s="1396"/>
      <c r="AA178" s="1396"/>
      <c r="AB178" s="1396"/>
      <c r="AC178" s="1396"/>
      <c r="AD178" s="1906"/>
      <c r="AE178" s="615"/>
      <c r="AF178" s="615"/>
      <c r="AG178" s="615"/>
      <c r="AH178" s="615"/>
      <c r="AI178" s="615"/>
      <c r="AJ178" s="615"/>
      <c r="AK178" s="615"/>
      <c r="AL178" s="615"/>
      <c r="AM178" s="615"/>
      <c r="AN178" s="615"/>
      <c r="AO178" s="615"/>
      <c r="AP178" s="615"/>
      <c r="AQ178" s="615"/>
      <c r="AR178" s="615"/>
      <c r="AS178" s="615"/>
      <c r="AT178" s="615"/>
      <c r="AU178" s="615"/>
      <c r="AV178" s="615"/>
      <c r="AW178" s="615"/>
      <c r="AX178" s="615"/>
      <c r="AY178" s="61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1855"/>
      <c r="CF178" s="1855"/>
      <c r="CG178" s="1855"/>
      <c r="CH178" s="1855"/>
      <c r="CI178" s="1855"/>
      <c r="CJ178" s="1855"/>
      <c r="CK178" s="1855"/>
      <c r="CL178" s="1855"/>
      <c r="CM178" s="1855"/>
      <c r="CN178" s="1855"/>
      <c r="CO178" s="1855"/>
      <c r="CP178" s="1855"/>
      <c r="CQ178" s="1855"/>
      <c r="CR178" s="1855"/>
      <c r="CS178" s="1855"/>
      <c r="CT178" s="1855"/>
      <c r="CU178" s="1855"/>
      <c r="CV178" s="1855"/>
      <c r="CW178" s="1855"/>
      <c r="CX178" s="1855"/>
      <c r="CY178" s="1855"/>
      <c r="CZ178" s="1855"/>
    </row>
    <row r="179" s="424" customFormat="true" ht="15" customHeight="true" x14ac:dyDescent="0.2">
      <c r="A179" s="1272"/>
      <c r="B179" s="1477"/>
      <c r="C179" s="1395"/>
      <c r="D179" s="1396"/>
      <c r="E179" s="1396"/>
      <c r="F179" s="1396"/>
      <c r="G179" s="1397"/>
      <c r="H179" s="1398"/>
      <c r="I179" s="1396"/>
      <c r="J179" s="1396"/>
      <c r="K179" s="1396"/>
      <c r="L179" s="1399"/>
      <c r="M179" s="1400"/>
      <c r="N179" s="1396"/>
      <c r="O179" s="1396"/>
      <c r="P179" s="1396"/>
      <c r="Q179" s="1397"/>
      <c r="R179" s="1398"/>
      <c r="S179" s="1396"/>
      <c r="T179" s="1396"/>
      <c r="U179" s="1396"/>
      <c r="V179" s="1396"/>
      <c r="W179" s="1396"/>
      <c r="X179" s="1396"/>
      <c r="Y179" s="1396"/>
      <c r="Z179" s="1396"/>
      <c r="AA179" s="1396"/>
      <c r="AB179" s="1396"/>
      <c r="AC179" s="1396"/>
      <c r="AD179" s="1906"/>
      <c r="AE179" s="615"/>
      <c r="AF179" s="615"/>
      <c r="AG179" s="615"/>
      <c r="AH179" s="615"/>
      <c r="AI179" s="615"/>
      <c r="AJ179" s="615"/>
      <c r="AK179" s="615"/>
      <c r="AL179" s="615"/>
      <c r="AM179" s="615"/>
      <c r="AN179" s="615"/>
      <c r="AO179" s="615"/>
      <c r="AP179" s="615"/>
      <c r="AQ179" s="615"/>
      <c r="AR179" s="615"/>
      <c r="AS179" s="615"/>
      <c r="AT179" s="615"/>
      <c r="AU179" s="615"/>
      <c r="AV179" s="615"/>
      <c r="AW179" s="615"/>
      <c r="AX179" s="615"/>
      <c r="AY179" s="61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1855"/>
      <c r="CF179" s="1855"/>
      <c r="CG179" s="1855"/>
      <c r="CH179" s="1855"/>
      <c r="CI179" s="1855"/>
      <c r="CJ179" s="1855"/>
      <c r="CK179" s="1855"/>
      <c r="CL179" s="1855"/>
      <c r="CM179" s="1855"/>
      <c r="CN179" s="1855"/>
      <c r="CO179" s="1855"/>
      <c r="CP179" s="1855"/>
      <c r="CQ179" s="1855"/>
      <c r="CR179" s="1855"/>
      <c r="CS179" s="1855"/>
      <c r="CT179" s="1855"/>
      <c r="CU179" s="1855"/>
      <c r="CV179" s="1855"/>
      <c r="CW179" s="1855"/>
      <c r="CX179" s="1855"/>
      <c r="CY179" s="1855"/>
      <c r="CZ179" s="1855"/>
    </row>
    <row r="180" s="424" customFormat="true" ht="15" customHeight="true" x14ac:dyDescent="0.2">
      <c r="A180" s="1272"/>
      <c r="B180" s="1477"/>
      <c r="C180" s="1395"/>
      <c r="D180" s="1396"/>
      <c r="E180" s="1396"/>
      <c r="F180" s="1396"/>
      <c r="G180" s="1397"/>
      <c r="H180" s="1398"/>
      <c r="I180" s="1396"/>
      <c r="J180" s="1396"/>
      <c r="K180" s="1396"/>
      <c r="L180" s="1399"/>
      <c r="M180" s="1400"/>
      <c r="N180" s="1396"/>
      <c r="O180" s="1396"/>
      <c r="P180" s="1396"/>
      <c r="Q180" s="1397"/>
      <c r="R180" s="1398"/>
      <c r="S180" s="1396"/>
      <c r="T180" s="1396"/>
      <c r="U180" s="1396"/>
      <c r="V180" s="1396"/>
      <c r="W180" s="1396"/>
      <c r="X180" s="1396"/>
      <c r="Y180" s="1396"/>
      <c r="Z180" s="1396"/>
      <c r="AA180" s="1396"/>
      <c r="AB180" s="1396"/>
      <c r="AC180" s="1396"/>
      <c r="AD180" s="1906"/>
      <c r="AE180" s="615"/>
      <c r="AF180" s="615"/>
      <c r="AG180" s="615"/>
      <c r="AH180" s="615"/>
      <c r="AI180" s="615"/>
      <c r="AJ180" s="615"/>
      <c r="AK180" s="615"/>
      <c r="AL180" s="615"/>
      <c r="AM180" s="615"/>
      <c r="AN180" s="615"/>
      <c r="AO180" s="615"/>
      <c r="AP180" s="615"/>
      <c r="AQ180" s="615"/>
      <c r="AR180" s="615"/>
      <c r="AS180" s="615"/>
      <c r="AT180" s="615"/>
      <c r="AU180" s="615"/>
      <c r="AV180" s="615"/>
      <c r="AW180" s="615"/>
      <c r="AX180" s="615"/>
      <c r="AY180" s="61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1855"/>
      <c r="CF180" s="1855"/>
      <c r="CG180" s="1855"/>
      <c r="CH180" s="1855"/>
      <c r="CI180" s="1855"/>
      <c r="CJ180" s="1855"/>
      <c r="CK180" s="1855"/>
      <c r="CL180" s="1855"/>
      <c r="CM180" s="1855"/>
      <c r="CN180" s="1855"/>
      <c r="CO180" s="1855"/>
      <c r="CP180" s="1855"/>
      <c r="CQ180" s="1855"/>
      <c r="CR180" s="1855"/>
      <c r="CS180" s="1855"/>
      <c r="CT180" s="1855"/>
      <c r="CU180" s="1855"/>
      <c r="CV180" s="1855"/>
      <c r="CW180" s="1855"/>
      <c r="CX180" s="1855"/>
      <c r="CY180" s="1855"/>
      <c r="CZ180" s="1855"/>
    </row>
    <row r="181" s="424" customFormat="true" ht="15" customHeight="true" x14ac:dyDescent="0.2">
      <c r="A181" s="1272"/>
      <c r="B181" s="1477"/>
      <c r="C181" s="1395"/>
      <c r="D181" s="1396"/>
      <c r="E181" s="1396"/>
      <c r="F181" s="1396"/>
      <c r="G181" s="1397"/>
      <c r="H181" s="1398"/>
      <c r="I181" s="1396"/>
      <c r="J181" s="1396"/>
      <c r="K181" s="1396"/>
      <c r="L181" s="1399"/>
      <c r="M181" s="1400"/>
      <c r="N181" s="1396"/>
      <c r="O181" s="1396"/>
      <c r="P181" s="1396"/>
      <c r="Q181" s="1397"/>
      <c r="R181" s="1398"/>
      <c r="S181" s="1396"/>
      <c r="T181" s="1396"/>
      <c r="U181" s="1396"/>
      <c r="V181" s="1396"/>
      <c r="W181" s="1396"/>
      <c r="X181" s="1396"/>
      <c r="Y181" s="1396"/>
      <c r="Z181" s="1396"/>
      <c r="AA181" s="1396"/>
      <c r="AB181" s="1396"/>
      <c r="AC181" s="1396"/>
      <c r="AD181" s="1906"/>
      <c r="AE181" s="615"/>
      <c r="AF181" s="615"/>
      <c r="AG181" s="615"/>
      <c r="AH181" s="615"/>
      <c r="AI181" s="615"/>
      <c r="AJ181" s="615"/>
      <c r="AK181" s="615"/>
      <c r="AL181" s="615"/>
      <c r="AM181" s="615"/>
      <c r="AN181" s="615"/>
      <c r="AO181" s="615"/>
      <c r="AP181" s="615"/>
      <c r="AQ181" s="615"/>
      <c r="AR181" s="615"/>
      <c r="AS181" s="615"/>
      <c r="AT181" s="615"/>
      <c r="AU181" s="615"/>
      <c r="AV181" s="615"/>
      <c r="AW181" s="615"/>
      <c r="AX181" s="615"/>
      <c r="AY181" s="61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1855"/>
      <c r="CF181" s="1855"/>
      <c r="CG181" s="1855"/>
      <c r="CH181" s="1855"/>
      <c r="CI181" s="1855"/>
      <c r="CJ181" s="1855"/>
      <c r="CK181" s="1855"/>
      <c r="CL181" s="1855"/>
      <c r="CM181" s="1855"/>
      <c r="CN181" s="1855"/>
      <c r="CO181" s="1855"/>
      <c r="CP181" s="1855"/>
      <c r="CQ181" s="1855"/>
      <c r="CR181" s="1855"/>
      <c r="CS181" s="1855"/>
      <c r="CT181" s="1855"/>
      <c r="CU181" s="1855"/>
      <c r="CV181" s="1855"/>
      <c r="CW181" s="1855"/>
      <c r="CX181" s="1855"/>
      <c r="CY181" s="1855"/>
      <c r="CZ181" s="1855"/>
    </row>
    <row r="182" s="424" customFormat="true" ht="15" customHeight="true" x14ac:dyDescent="0.2">
      <c r="A182" s="1272"/>
      <c r="B182" s="1477"/>
      <c r="C182" s="1395"/>
      <c r="D182" s="1396"/>
      <c r="E182" s="1396"/>
      <c r="F182" s="1396"/>
      <c r="G182" s="1397"/>
      <c r="H182" s="1398"/>
      <c r="I182" s="1396"/>
      <c r="J182" s="1396"/>
      <c r="K182" s="1396"/>
      <c r="L182" s="1399"/>
      <c r="M182" s="1400"/>
      <c r="N182" s="1396"/>
      <c r="O182" s="1396"/>
      <c r="P182" s="1396"/>
      <c r="Q182" s="1397"/>
      <c r="R182" s="1398"/>
      <c r="S182" s="1396"/>
      <c r="T182" s="1396"/>
      <c r="U182" s="1396"/>
      <c r="V182" s="1396"/>
      <c r="W182" s="1396"/>
      <c r="X182" s="1396"/>
      <c r="Y182" s="1396"/>
      <c r="Z182" s="1396"/>
      <c r="AA182" s="1396"/>
      <c r="AB182" s="1396"/>
      <c r="AC182" s="1396"/>
      <c r="AD182" s="1906"/>
      <c r="AE182" s="615"/>
      <c r="AF182" s="615"/>
      <c r="AG182" s="615"/>
      <c r="AH182" s="615"/>
      <c r="AI182" s="615"/>
      <c r="AJ182" s="615"/>
      <c r="AK182" s="615"/>
      <c r="AL182" s="615"/>
      <c r="AM182" s="615"/>
      <c r="AN182" s="615"/>
      <c r="AO182" s="615"/>
      <c r="AP182" s="615"/>
      <c r="AQ182" s="615"/>
      <c r="AR182" s="615"/>
      <c r="AS182" s="615"/>
      <c r="AT182" s="615"/>
      <c r="AU182" s="615"/>
      <c r="AV182" s="615"/>
      <c r="AW182" s="615"/>
      <c r="AX182" s="615"/>
      <c r="AY182" s="61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1855"/>
      <c r="CF182" s="1855"/>
      <c r="CG182" s="1855"/>
      <c r="CH182" s="1855"/>
      <c r="CI182" s="1855"/>
      <c r="CJ182" s="1855"/>
      <c r="CK182" s="1855"/>
      <c r="CL182" s="1855"/>
      <c r="CM182" s="1855"/>
      <c r="CN182" s="1855"/>
      <c r="CO182" s="1855"/>
      <c r="CP182" s="1855"/>
      <c r="CQ182" s="1855"/>
      <c r="CR182" s="1855"/>
      <c r="CS182" s="1855"/>
      <c r="CT182" s="1855"/>
      <c r="CU182" s="1855"/>
      <c r="CV182" s="1855"/>
      <c r="CW182" s="1855"/>
      <c r="CX182" s="1855"/>
      <c r="CY182" s="1855"/>
      <c r="CZ182" s="1855"/>
    </row>
    <row r="183" s="424" customFormat="true" ht="15" customHeight="true" x14ac:dyDescent="0.2">
      <c r="A183" s="1272"/>
      <c r="B183" s="1477"/>
      <c r="C183" s="1395"/>
      <c r="D183" s="1396"/>
      <c r="E183" s="1396"/>
      <c r="F183" s="1396"/>
      <c r="G183" s="1397"/>
      <c r="H183" s="1398"/>
      <c r="I183" s="1396"/>
      <c r="J183" s="1396"/>
      <c r="K183" s="1396"/>
      <c r="L183" s="1399"/>
      <c r="M183" s="1400"/>
      <c r="N183" s="1396"/>
      <c r="O183" s="1396"/>
      <c r="P183" s="1396"/>
      <c r="Q183" s="1397"/>
      <c r="R183" s="1398"/>
      <c r="S183" s="1396"/>
      <c r="T183" s="1396"/>
      <c r="U183" s="1396"/>
      <c r="V183" s="1396"/>
      <c r="W183" s="1396"/>
      <c r="X183" s="1396"/>
      <c r="Y183" s="1396"/>
      <c r="Z183" s="1396"/>
      <c r="AA183" s="1396"/>
      <c r="AB183" s="1396"/>
      <c r="AC183" s="1396"/>
      <c r="AD183" s="1906"/>
      <c r="AE183" s="615"/>
      <c r="AF183" s="615"/>
      <c r="AG183" s="615"/>
      <c r="AH183" s="615"/>
      <c r="AI183" s="615"/>
      <c r="AJ183" s="615"/>
      <c r="AK183" s="615"/>
      <c r="AL183" s="615"/>
      <c r="AM183" s="615"/>
      <c r="AN183" s="615"/>
      <c r="AO183" s="615"/>
      <c r="AP183" s="615"/>
      <c r="AQ183" s="615"/>
      <c r="AR183" s="615"/>
      <c r="AS183" s="615"/>
      <c r="AT183" s="615"/>
      <c r="AU183" s="615"/>
      <c r="AV183" s="615"/>
      <c r="AW183" s="615"/>
      <c r="AX183" s="615"/>
      <c r="AY183" s="61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1855"/>
      <c r="CF183" s="1855"/>
      <c r="CG183" s="1855"/>
      <c r="CH183" s="1855"/>
      <c r="CI183" s="1855"/>
      <c r="CJ183" s="1855"/>
      <c r="CK183" s="1855"/>
      <c r="CL183" s="1855"/>
      <c r="CM183" s="1855"/>
      <c r="CN183" s="1855"/>
      <c r="CO183" s="1855"/>
      <c r="CP183" s="1855"/>
      <c r="CQ183" s="1855"/>
      <c r="CR183" s="1855"/>
      <c r="CS183" s="1855"/>
      <c r="CT183" s="1855"/>
      <c r="CU183" s="1855"/>
      <c r="CV183" s="1855"/>
      <c r="CW183" s="1855"/>
      <c r="CX183" s="1855"/>
      <c r="CY183" s="1855"/>
      <c r="CZ183" s="1855"/>
    </row>
    <row r="184" s="424" customFormat="true" ht="15" customHeight="true" x14ac:dyDescent="0.2">
      <c r="A184" s="1272"/>
      <c r="B184" s="1477"/>
      <c r="C184" s="1395"/>
      <c r="D184" s="1396"/>
      <c r="E184" s="1396"/>
      <c r="F184" s="1396"/>
      <c r="G184" s="1397"/>
      <c r="H184" s="1398"/>
      <c r="I184" s="1396"/>
      <c r="J184" s="1396"/>
      <c r="K184" s="1396"/>
      <c r="L184" s="1399"/>
      <c r="M184" s="1400"/>
      <c r="N184" s="1396"/>
      <c r="O184" s="1396"/>
      <c r="P184" s="1396"/>
      <c r="Q184" s="1397"/>
      <c r="R184" s="1398"/>
      <c r="S184" s="1396"/>
      <c r="T184" s="1396"/>
      <c r="U184" s="1396"/>
      <c r="V184" s="1396"/>
      <c r="W184" s="1396"/>
      <c r="X184" s="1396"/>
      <c r="Y184" s="1396"/>
      <c r="Z184" s="1396"/>
      <c r="AA184" s="1396"/>
      <c r="AB184" s="1396"/>
      <c r="AC184" s="1396"/>
      <c r="AD184" s="1906"/>
      <c r="AE184" s="615"/>
      <c r="AF184" s="615"/>
      <c r="AG184" s="615"/>
      <c r="AH184" s="615"/>
      <c r="AI184" s="615"/>
      <c r="AJ184" s="615"/>
      <c r="AK184" s="615"/>
      <c r="AL184" s="615"/>
      <c r="AM184" s="615"/>
      <c r="AN184" s="615"/>
      <c r="AO184" s="615"/>
      <c r="AP184" s="615"/>
      <c r="AQ184" s="615"/>
      <c r="AR184" s="615"/>
      <c r="AS184" s="615"/>
      <c r="AT184" s="615"/>
      <c r="AU184" s="615"/>
      <c r="AV184" s="615"/>
      <c r="AW184" s="615"/>
      <c r="AX184" s="615"/>
      <c r="AY184" s="61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1855"/>
      <c r="CF184" s="1855"/>
      <c r="CG184" s="1855"/>
      <c r="CH184" s="1855"/>
      <c r="CI184" s="1855"/>
      <c r="CJ184" s="1855"/>
      <c r="CK184" s="1855"/>
      <c r="CL184" s="1855"/>
      <c r="CM184" s="1855"/>
      <c r="CN184" s="1855"/>
      <c r="CO184" s="1855"/>
      <c r="CP184" s="1855"/>
      <c r="CQ184" s="1855"/>
      <c r="CR184" s="1855"/>
      <c r="CS184" s="1855"/>
      <c r="CT184" s="1855"/>
      <c r="CU184" s="1855"/>
      <c r="CV184" s="1855"/>
      <c r="CW184" s="1855"/>
      <c r="CX184" s="1855"/>
      <c r="CY184" s="1855"/>
      <c r="CZ184" s="1855"/>
    </row>
    <row r="185" s="424" customFormat="true" ht="15" customHeight="true" x14ac:dyDescent="0.2">
      <c r="A185" s="1272"/>
      <c r="B185" s="1477"/>
      <c r="C185" s="1395"/>
      <c r="D185" s="1396"/>
      <c r="E185" s="1396"/>
      <c r="F185" s="1396"/>
      <c r="G185" s="1397"/>
      <c r="H185" s="1398"/>
      <c r="I185" s="1396"/>
      <c r="J185" s="1396"/>
      <c r="K185" s="1396"/>
      <c r="L185" s="1399"/>
      <c r="M185" s="1400"/>
      <c r="N185" s="1396"/>
      <c r="O185" s="1396"/>
      <c r="P185" s="1396"/>
      <c r="Q185" s="1397"/>
      <c r="R185" s="1398"/>
      <c r="S185" s="1396"/>
      <c r="T185" s="1396"/>
      <c r="U185" s="1396"/>
      <c r="V185" s="1396"/>
      <c r="W185" s="1396"/>
      <c r="X185" s="1396"/>
      <c r="Y185" s="1396"/>
      <c r="Z185" s="1396"/>
      <c r="AA185" s="1396"/>
      <c r="AB185" s="1396"/>
      <c r="AC185" s="1396"/>
      <c r="AD185" s="1906"/>
      <c r="AE185" s="615"/>
      <c r="AF185" s="615"/>
      <c r="AG185" s="615"/>
      <c r="AH185" s="615"/>
      <c r="AI185" s="615"/>
      <c r="AJ185" s="615"/>
      <c r="AK185" s="615"/>
      <c r="AL185" s="615"/>
      <c r="AM185" s="615"/>
      <c r="AN185" s="615"/>
      <c r="AO185" s="615"/>
      <c r="AP185" s="615"/>
      <c r="AQ185" s="615"/>
      <c r="AR185" s="615"/>
      <c r="AS185" s="615"/>
      <c r="AT185" s="615"/>
      <c r="AU185" s="615"/>
      <c r="AV185" s="615"/>
      <c r="AW185" s="615"/>
      <c r="AX185" s="615"/>
      <c r="AY185" s="61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1855"/>
      <c r="CF185" s="1855"/>
      <c r="CG185" s="1855"/>
      <c r="CH185" s="1855"/>
      <c r="CI185" s="1855"/>
      <c r="CJ185" s="1855"/>
      <c r="CK185" s="1855"/>
      <c r="CL185" s="1855"/>
      <c r="CM185" s="1855"/>
      <c r="CN185" s="1855"/>
      <c r="CO185" s="1855"/>
      <c r="CP185" s="1855"/>
      <c r="CQ185" s="1855"/>
      <c r="CR185" s="1855"/>
      <c r="CS185" s="1855"/>
      <c r="CT185" s="1855"/>
      <c r="CU185" s="1855"/>
      <c r="CV185" s="1855"/>
      <c r="CW185" s="1855"/>
      <c r="CX185" s="1855"/>
      <c r="CY185" s="1855"/>
      <c r="CZ185" s="1855"/>
    </row>
    <row r="186" s="424" customFormat="true" ht="15" customHeight="true" x14ac:dyDescent="0.2">
      <c r="A186" s="1272"/>
      <c r="B186" s="1477"/>
      <c r="C186" s="1395"/>
      <c r="D186" s="1396"/>
      <c r="E186" s="1396"/>
      <c r="F186" s="1396"/>
      <c r="G186" s="1397"/>
      <c r="H186" s="1398"/>
      <c r="I186" s="1396"/>
      <c r="J186" s="1396"/>
      <c r="K186" s="1396"/>
      <c r="L186" s="1399"/>
      <c r="M186" s="1400"/>
      <c r="N186" s="1396"/>
      <c r="O186" s="1396"/>
      <c r="P186" s="1396"/>
      <c r="Q186" s="1397"/>
      <c r="R186" s="1398"/>
      <c r="S186" s="1396"/>
      <c r="T186" s="1396"/>
      <c r="U186" s="1396"/>
      <c r="V186" s="1396"/>
      <c r="W186" s="1396"/>
      <c r="X186" s="1396"/>
      <c r="Y186" s="1396"/>
      <c r="Z186" s="1396"/>
      <c r="AA186" s="1396"/>
      <c r="AB186" s="1396"/>
      <c r="AC186" s="1396"/>
      <c r="AD186" s="1906"/>
      <c r="AE186" s="615"/>
      <c r="AF186" s="615"/>
      <c r="AG186" s="615"/>
      <c r="AH186" s="615"/>
      <c r="AI186" s="615"/>
      <c r="AJ186" s="615"/>
      <c r="AK186" s="615"/>
      <c r="AL186" s="615"/>
      <c r="AM186" s="615"/>
      <c r="AN186" s="615"/>
      <c r="AO186" s="615"/>
      <c r="AP186" s="615"/>
      <c r="AQ186" s="615"/>
      <c r="AR186" s="615"/>
      <c r="AS186" s="615"/>
      <c r="AT186" s="615"/>
      <c r="AU186" s="615"/>
      <c r="AV186" s="615"/>
      <c r="AW186" s="615"/>
      <c r="AX186" s="615"/>
      <c r="AY186" s="61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1855"/>
      <c r="CF186" s="1855"/>
      <c r="CG186" s="1855"/>
      <c r="CH186" s="1855"/>
      <c r="CI186" s="1855"/>
      <c r="CJ186" s="1855"/>
      <c r="CK186" s="1855"/>
      <c r="CL186" s="1855"/>
      <c r="CM186" s="1855"/>
      <c r="CN186" s="1855"/>
      <c r="CO186" s="1855"/>
      <c r="CP186" s="1855"/>
      <c r="CQ186" s="1855"/>
      <c r="CR186" s="1855"/>
      <c r="CS186" s="1855"/>
      <c r="CT186" s="1855"/>
      <c r="CU186" s="1855"/>
      <c r="CV186" s="1855"/>
      <c r="CW186" s="1855"/>
      <c r="CX186" s="1855"/>
      <c r="CY186" s="1855"/>
      <c r="CZ186" s="1855"/>
    </row>
    <row r="187" s="424" customFormat="true" ht="15" customHeight="true" x14ac:dyDescent="0.2">
      <c r="A187" s="1272"/>
      <c r="B187" s="1477"/>
      <c r="C187" s="1395"/>
      <c r="D187" s="1396"/>
      <c r="E187" s="1396"/>
      <c r="F187" s="1396"/>
      <c r="G187" s="1397"/>
      <c r="H187" s="1398"/>
      <c r="I187" s="1396"/>
      <c r="J187" s="1396"/>
      <c r="K187" s="1396"/>
      <c r="L187" s="1399"/>
      <c r="M187" s="1400"/>
      <c r="N187" s="1396"/>
      <c r="O187" s="1396"/>
      <c r="P187" s="1396"/>
      <c r="Q187" s="1397"/>
      <c r="R187" s="1398"/>
      <c r="S187" s="1396"/>
      <c r="T187" s="1396"/>
      <c r="U187" s="1396"/>
      <c r="V187" s="1396"/>
      <c r="W187" s="1396"/>
      <c r="X187" s="1396"/>
      <c r="Y187" s="1396"/>
      <c r="Z187" s="1396"/>
      <c r="AA187" s="1396"/>
      <c r="AB187" s="1396"/>
      <c r="AC187" s="1396"/>
      <c r="AD187" s="1906"/>
      <c r="AE187" s="615"/>
      <c r="AF187" s="615"/>
      <c r="AG187" s="615"/>
      <c r="AH187" s="615"/>
      <c r="AI187" s="615"/>
      <c r="AJ187" s="615"/>
      <c r="AK187" s="615"/>
      <c r="AL187" s="615"/>
      <c r="AM187" s="615"/>
      <c r="AN187" s="615"/>
      <c r="AO187" s="615"/>
      <c r="AP187" s="615"/>
      <c r="AQ187" s="615"/>
      <c r="AR187" s="615"/>
      <c r="AS187" s="615"/>
      <c r="AT187" s="615"/>
      <c r="AU187" s="615"/>
      <c r="AV187" s="615"/>
      <c r="AW187" s="615"/>
      <c r="AX187" s="615"/>
      <c r="AY187" s="61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1855"/>
      <c r="CF187" s="1855"/>
      <c r="CG187" s="1855"/>
      <c r="CH187" s="1855"/>
      <c r="CI187" s="1855"/>
      <c r="CJ187" s="1855"/>
      <c r="CK187" s="1855"/>
      <c r="CL187" s="1855"/>
      <c r="CM187" s="1855"/>
      <c r="CN187" s="1855"/>
      <c r="CO187" s="1855"/>
      <c r="CP187" s="1855"/>
      <c r="CQ187" s="1855"/>
      <c r="CR187" s="1855"/>
      <c r="CS187" s="1855"/>
      <c r="CT187" s="1855"/>
      <c r="CU187" s="1855"/>
      <c r="CV187" s="1855"/>
      <c r="CW187" s="1855"/>
      <c r="CX187" s="1855"/>
      <c r="CY187" s="1855"/>
      <c r="CZ187" s="1855"/>
    </row>
    <row r="188" s="424" customFormat="true" ht="15" customHeight="true" x14ac:dyDescent="0.2">
      <c r="A188" s="1272"/>
      <c r="B188" s="1477"/>
      <c r="C188" s="1395"/>
      <c r="D188" s="1396"/>
      <c r="E188" s="1396"/>
      <c r="F188" s="1396"/>
      <c r="G188" s="1397"/>
      <c r="H188" s="1398"/>
      <c r="I188" s="1396"/>
      <c r="J188" s="1396"/>
      <c r="K188" s="1396"/>
      <c r="L188" s="1399"/>
      <c r="M188" s="1400"/>
      <c r="N188" s="1396"/>
      <c r="O188" s="1396"/>
      <c r="P188" s="1396"/>
      <c r="Q188" s="1397"/>
      <c r="R188" s="1398"/>
      <c r="S188" s="1396"/>
      <c r="T188" s="1396"/>
      <c r="U188" s="1396"/>
      <c r="V188" s="1396"/>
      <c r="W188" s="1396"/>
      <c r="X188" s="1396"/>
      <c r="Y188" s="1396"/>
      <c r="Z188" s="1396"/>
      <c r="AA188" s="1396"/>
      <c r="AB188" s="1396"/>
      <c r="AC188" s="1396"/>
      <c r="AD188" s="1906"/>
      <c r="AE188" s="615"/>
      <c r="AF188" s="615"/>
      <c r="AG188" s="615"/>
      <c r="AH188" s="615"/>
      <c r="AI188" s="615"/>
      <c r="AJ188" s="615"/>
      <c r="AK188" s="615"/>
      <c r="AL188" s="615"/>
      <c r="AM188" s="615"/>
      <c r="AN188" s="615"/>
      <c r="AO188" s="615"/>
      <c r="AP188" s="615"/>
      <c r="AQ188" s="615"/>
      <c r="AR188" s="615"/>
      <c r="AS188" s="615"/>
      <c r="AT188" s="615"/>
      <c r="AU188" s="615"/>
      <c r="AV188" s="615"/>
      <c r="AW188" s="615"/>
      <c r="AX188" s="615"/>
      <c r="AY188" s="61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1855"/>
      <c r="CF188" s="1855"/>
      <c r="CG188" s="1855"/>
      <c r="CH188" s="1855"/>
      <c r="CI188" s="1855"/>
      <c r="CJ188" s="1855"/>
      <c r="CK188" s="1855"/>
      <c r="CL188" s="1855"/>
      <c r="CM188" s="1855"/>
      <c r="CN188" s="1855"/>
      <c r="CO188" s="1855"/>
      <c r="CP188" s="1855"/>
      <c r="CQ188" s="1855"/>
      <c r="CR188" s="1855"/>
      <c r="CS188" s="1855"/>
      <c r="CT188" s="1855"/>
      <c r="CU188" s="1855"/>
      <c r="CV188" s="1855"/>
      <c r="CW188" s="1855"/>
      <c r="CX188" s="1855"/>
      <c r="CY188" s="1855"/>
      <c r="CZ188" s="1855"/>
    </row>
    <row r="189" s="424" customFormat="true" ht="15" customHeight="true" x14ac:dyDescent="0.2">
      <c r="A189" s="1272"/>
      <c r="B189" s="1477"/>
      <c r="C189" s="1395"/>
      <c r="D189" s="1396"/>
      <c r="E189" s="1396"/>
      <c r="F189" s="1396"/>
      <c r="G189" s="1397"/>
      <c r="H189" s="1398"/>
      <c r="I189" s="1396"/>
      <c r="J189" s="1396"/>
      <c r="K189" s="1396"/>
      <c r="L189" s="1399"/>
      <c r="M189" s="1400"/>
      <c r="N189" s="1396"/>
      <c r="O189" s="1396"/>
      <c r="P189" s="1396"/>
      <c r="Q189" s="1397"/>
      <c r="R189" s="1398"/>
      <c r="S189" s="1396"/>
      <c r="T189" s="1396"/>
      <c r="U189" s="1396"/>
      <c r="V189" s="1396"/>
      <c r="W189" s="1396"/>
      <c r="X189" s="1396"/>
      <c r="Y189" s="1396"/>
      <c r="Z189" s="1396"/>
      <c r="AA189" s="1396"/>
      <c r="AB189" s="1396"/>
      <c r="AC189" s="1396"/>
      <c r="AD189" s="1906"/>
      <c r="AE189" s="615"/>
      <c r="AF189" s="615"/>
      <c r="AG189" s="615"/>
      <c r="AH189" s="615"/>
      <c r="AI189" s="615"/>
      <c r="AJ189" s="615"/>
      <c r="AK189" s="615"/>
      <c r="AL189" s="615"/>
      <c r="AM189" s="615"/>
      <c r="AN189" s="615"/>
      <c r="AO189" s="615"/>
      <c r="AP189" s="615"/>
      <c r="AQ189" s="615"/>
      <c r="AR189" s="615"/>
      <c r="AS189" s="615"/>
      <c r="AT189" s="615"/>
      <c r="AU189" s="615"/>
      <c r="AV189" s="615"/>
      <c r="AW189" s="615"/>
      <c r="AX189" s="615"/>
      <c r="AY189" s="61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1855"/>
      <c r="CF189" s="1855"/>
      <c r="CG189" s="1855"/>
      <c r="CH189" s="1855"/>
      <c r="CI189" s="1855"/>
      <c r="CJ189" s="1855"/>
      <c r="CK189" s="1855"/>
      <c r="CL189" s="1855"/>
      <c r="CM189" s="1855"/>
      <c r="CN189" s="1855"/>
      <c r="CO189" s="1855"/>
      <c r="CP189" s="1855"/>
      <c r="CQ189" s="1855"/>
      <c r="CR189" s="1855"/>
      <c r="CS189" s="1855"/>
      <c r="CT189" s="1855"/>
      <c r="CU189" s="1855"/>
      <c r="CV189" s="1855"/>
      <c r="CW189" s="1855"/>
      <c r="CX189" s="1855"/>
      <c r="CY189" s="1855"/>
      <c r="CZ189" s="1855"/>
    </row>
    <row r="190" s="424" customFormat="true" ht="15" customHeight="true" x14ac:dyDescent="0.2">
      <c r="A190" s="1272"/>
      <c r="B190" s="1477"/>
      <c r="C190" s="1395"/>
      <c r="D190" s="1396"/>
      <c r="E190" s="1396"/>
      <c r="F190" s="1396"/>
      <c r="G190" s="1397"/>
      <c r="H190" s="1398"/>
      <c r="I190" s="1396"/>
      <c r="J190" s="1396"/>
      <c r="K190" s="1396"/>
      <c r="L190" s="1399"/>
      <c r="M190" s="1400"/>
      <c r="N190" s="1396"/>
      <c r="O190" s="1396"/>
      <c r="P190" s="1396"/>
      <c r="Q190" s="1397"/>
      <c r="R190" s="1398"/>
      <c r="S190" s="1396"/>
      <c r="T190" s="1396"/>
      <c r="U190" s="1396"/>
      <c r="V190" s="1396"/>
      <c r="W190" s="1396"/>
      <c r="X190" s="1396"/>
      <c r="Y190" s="1396"/>
      <c r="Z190" s="1396"/>
      <c r="AA190" s="1396"/>
      <c r="AB190" s="1396"/>
      <c r="AC190" s="1396"/>
      <c r="AD190" s="1906"/>
      <c r="AE190" s="615"/>
      <c r="AF190" s="615"/>
      <c r="AG190" s="615"/>
      <c r="AH190" s="615"/>
      <c r="AI190" s="615"/>
      <c r="AJ190" s="615"/>
      <c r="AK190" s="615"/>
      <c r="AL190" s="615"/>
      <c r="AM190" s="615"/>
      <c r="AN190" s="615"/>
      <c r="AO190" s="615"/>
      <c r="AP190" s="615"/>
      <c r="AQ190" s="615"/>
      <c r="AR190" s="615"/>
      <c r="AS190" s="615"/>
      <c r="AT190" s="615"/>
      <c r="AU190" s="615"/>
      <c r="AV190" s="615"/>
      <c r="AW190" s="615"/>
      <c r="AX190" s="615"/>
      <c r="AY190" s="61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1855"/>
      <c r="CF190" s="1855"/>
      <c r="CG190" s="1855"/>
      <c r="CH190" s="1855"/>
      <c r="CI190" s="1855"/>
      <c r="CJ190" s="1855"/>
      <c r="CK190" s="1855"/>
      <c r="CL190" s="1855"/>
      <c r="CM190" s="1855"/>
      <c r="CN190" s="1855"/>
      <c r="CO190" s="1855"/>
      <c r="CP190" s="1855"/>
      <c r="CQ190" s="1855"/>
      <c r="CR190" s="1855"/>
      <c r="CS190" s="1855"/>
      <c r="CT190" s="1855"/>
      <c r="CU190" s="1855"/>
      <c r="CV190" s="1855"/>
      <c r="CW190" s="1855"/>
      <c r="CX190" s="1855"/>
      <c r="CY190" s="1855"/>
      <c r="CZ190" s="1855"/>
    </row>
    <row r="191" s="424" customFormat="true" ht="15" customHeight="true" x14ac:dyDescent="0.2">
      <c r="A191" s="1272"/>
      <c r="B191" s="1477"/>
      <c r="C191" s="1395"/>
      <c r="D191" s="1396"/>
      <c r="E191" s="1396"/>
      <c r="F191" s="1396"/>
      <c r="G191" s="1397"/>
      <c r="H191" s="1398"/>
      <c r="I191" s="1396"/>
      <c r="J191" s="1396"/>
      <c r="K191" s="1396"/>
      <c r="L191" s="1399"/>
      <c r="M191" s="1400"/>
      <c r="N191" s="1396"/>
      <c r="O191" s="1396"/>
      <c r="P191" s="1396"/>
      <c r="Q191" s="1397"/>
      <c r="R191" s="1398"/>
      <c r="S191" s="1396"/>
      <c r="T191" s="1396"/>
      <c r="U191" s="1396"/>
      <c r="V191" s="1396"/>
      <c r="W191" s="1396"/>
      <c r="X191" s="1396"/>
      <c r="Y191" s="1396"/>
      <c r="Z191" s="1396"/>
      <c r="AA191" s="1396"/>
      <c r="AB191" s="1396"/>
      <c r="AC191" s="1396"/>
      <c r="AD191" s="1906"/>
      <c r="AE191" s="615"/>
      <c r="AF191" s="615"/>
      <c r="AG191" s="615"/>
      <c r="AH191" s="615"/>
      <c r="AI191" s="615"/>
      <c r="AJ191" s="615"/>
      <c r="AK191" s="615"/>
      <c r="AL191" s="615"/>
      <c r="AM191" s="615"/>
      <c r="AN191" s="615"/>
      <c r="AO191" s="615"/>
      <c r="AP191" s="615"/>
      <c r="AQ191" s="615"/>
      <c r="AR191" s="615"/>
      <c r="AS191" s="615"/>
      <c r="AT191" s="615"/>
      <c r="AU191" s="615"/>
      <c r="AV191" s="615"/>
      <c r="AW191" s="615"/>
      <c r="AX191" s="615"/>
      <c r="AY191" s="61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1855"/>
      <c r="CF191" s="1855"/>
      <c r="CG191" s="1855"/>
      <c r="CH191" s="1855"/>
      <c r="CI191" s="1855"/>
      <c r="CJ191" s="1855"/>
      <c r="CK191" s="1855"/>
      <c r="CL191" s="1855"/>
      <c r="CM191" s="1855"/>
      <c r="CN191" s="1855"/>
      <c r="CO191" s="1855"/>
      <c r="CP191" s="1855"/>
      <c r="CQ191" s="1855"/>
      <c r="CR191" s="1855"/>
      <c r="CS191" s="1855"/>
      <c r="CT191" s="1855"/>
      <c r="CU191" s="1855"/>
      <c r="CV191" s="1855"/>
      <c r="CW191" s="1855"/>
      <c r="CX191" s="1855"/>
      <c r="CY191" s="1855"/>
      <c r="CZ191" s="1855"/>
    </row>
    <row r="192" s="424" customFormat="true" ht="15" customHeight="true" x14ac:dyDescent="0.2">
      <c r="A192" s="1272"/>
      <c r="B192" s="1477"/>
      <c r="C192" s="1395"/>
      <c r="D192" s="1396"/>
      <c r="E192" s="1396"/>
      <c r="F192" s="1396"/>
      <c r="G192" s="1397"/>
      <c r="H192" s="1398"/>
      <c r="I192" s="1396"/>
      <c r="J192" s="1396"/>
      <c r="K192" s="1396"/>
      <c r="L192" s="1399"/>
      <c r="M192" s="1400"/>
      <c r="N192" s="1396"/>
      <c r="O192" s="1396"/>
      <c r="P192" s="1396"/>
      <c r="Q192" s="1397"/>
      <c r="R192" s="1398"/>
      <c r="S192" s="1396"/>
      <c r="T192" s="1396"/>
      <c r="U192" s="1396"/>
      <c r="V192" s="1396"/>
      <c r="W192" s="1396"/>
      <c r="X192" s="1396"/>
      <c r="Y192" s="1396"/>
      <c r="Z192" s="1396"/>
      <c r="AA192" s="1396"/>
      <c r="AB192" s="1396"/>
      <c r="AC192" s="1396"/>
      <c r="AD192" s="1906"/>
      <c r="AE192" s="615"/>
      <c r="AF192" s="615"/>
      <c r="AG192" s="615"/>
      <c r="AH192" s="615"/>
      <c r="AI192" s="615"/>
      <c r="AJ192" s="615"/>
      <c r="AK192" s="615"/>
      <c r="AL192" s="615"/>
      <c r="AM192" s="615"/>
      <c r="AN192" s="615"/>
      <c r="AO192" s="615"/>
      <c r="AP192" s="615"/>
      <c r="AQ192" s="615"/>
      <c r="AR192" s="615"/>
      <c r="AS192" s="615"/>
      <c r="AT192" s="615"/>
      <c r="AU192" s="615"/>
      <c r="AV192" s="615"/>
      <c r="AW192" s="615"/>
      <c r="AX192" s="615"/>
      <c r="AY192" s="61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1855"/>
      <c r="CF192" s="1855"/>
      <c r="CG192" s="1855"/>
      <c r="CH192" s="1855"/>
      <c r="CI192" s="1855"/>
      <c r="CJ192" s="1855"/>
      <c r="CK192" s="1855"/>
      <c r="CL192" s="1855"/>
      <c r="CM192" s="1855"/>
      <c r="CN192" s="1855"/>
      <c r="CO192" s="1855"/>
      <c r="CP192" s="1855"/>
      <c r="CQ192" s="1855"/>
      <c r="CR192" s="1855"/>
      <c r="CS192" s="1855"/>
      <c r="CT192" s="1855"/>
      <c r="CU192" s="1855"/>
      <c r="CV192" s="1855"/>
      <c r="CW192" s="1855"/>
      <c r="CX192" s="1855"/>
      <c r="CY192" s="1855"/>
      <c r="CZ192" s="1855"/>
    </row>
    <row r="193" s="424" customFormat="true" ht="15" customHeight="true" x14ac:dyDescent="0.2">
      <c r="A193" s="1272"/>
      <c r="B193" s="1477"/>
      <c r="C193" s="1395"/>
      <c r="D193" s="1396"/>
      <c r="E193" s="1396"/>
      <c r="F193" s="1396"/>
      <c r="G193" s="1397"/>
      <c r="H193" s="1398"/>
      <c r="I193" s="1396"/>
      <c r="J193" s="1396"/>
      <c r="K193" s="1396"/>
      <c r="L193" s="1399"/>
      <c r="M193" s="1400"/>
      <c r="N193" s="1396"/>
      <c r="O193" s="1396"/>
      <c r="P193" s="1396"/>
      <c r="Q193" s="1397"/>
      <c r="R193" s="1398"/>
      <c r="S193" s="1396"/>
      <c r="T193" s="1396"/>
      <c r="U193" s="1396"/>
      <c r="V193" s="1396"/>
      <c r="W193" s="1396"/>
      <c r="X193" s="1396"/>
      <c r="Y193" s="1396"/>
      <c r="Z193" s="1396"/>
      <c r="AA193" s="1396"/>
      <c r="AB193" s="1396"/>
      <c r="AC193" s="1396"/>
      <c r="AD193" s="1906"/>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1855"/>
      <c r="CF193" s="1855"/>
      <c r="CG193" s="1855"/>
      <c r="CH193" s="1855"/>
      <c r="CI193" s="1855"/>
      <c r="CJ193" s="1855"/>
      <c r="CK193" s="1855"/>
      <c r="CL193" s="1855"/>
      <c r="CM193" s="1855"/>
      <c r="CN193" s="1855"/>
      <c r="CO193" s="1855"/>
      <c r="CP193" s="1855"/>
      <c r="CQ193" s="1855"/>
      <c r="CR193" s="1855"/>
      <c r="CS193" s="1855"/>
      <c r="CT193" s="1855"/>
      <c r="CU193" s="1855"/>
      <c r="CV193" s="1855"/>
      <c r="CW193" s="1855"/>
      <c r="CX193" s="1855"/>
      <c r="CY193" s="1855"/>
      <c r="CZ193" s="1855"/>
    </row>
    <row r="194" s="424" customFormat="true" ht="15" customHeight="true" x14ac:dyDescent="0.2">
      <c r="A194" s="1273"/>
      <c r="B194" s="1478"/>
      <c r="C194" s="1401"/>
      <c r="D194" s="1402"/>
      <c r="E194" s="1402"/>
      <c r="F194" s="1402"/>
      <c r="G194" s="1403"/>
      <c r="H194" s="1404"/>
      <c r="I194" s="1402"/>
      <c r="J194" s="1402"/>
      <c r="K194" s="1402"/>
      <c r="L194" s="1405"/>
      <c r="M194" s="1406"/>
      <c r="N194" s="1402"/>
      <c r="O194" s="1402"/>
      <c r="P194" s="1402"/>
      <c r="Q194" s="1403"/>
      <c r="R194" s="1404"/>
      <c r="S194" s="1402"/>
      <c r="T194" s="1402"/>
      <c r="U194" s="1402"/>
      <c r="V194" s="1402"/>
      <c r="W194" s="1402"/>
      <c r="X194" s="1402"/>
      <c r="Y194" s="1402"/>
      <c r="Z194" s="1402"/>
      <c r="AA194" s="1402"/>
      <c r="AB194" s="1402"/>
      <c r="AC194" s="1402"/>
      <c r="AD194" s="1907"/>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1855"/>
      <c r="CF194" s="1855"/>
      <c r="CG194" s="1855"/>
      <c r="CH194" s="1855"/>
      <c r="CI194" s="1855"/>
      <c r="CJ194" s="1855"/>
      <c r="CK194" s="1855"/>
      <c r="CL194" s="1855"/>
      <c r="CM194" s="1855"/>
      <c r="CN194" s="1855"/>
      <c r="CO194" s="1855"/>
      <c r="CP194" s="1855"/>
      <c r="CQ194" s="1855"/>
      <c r="CR194" s="1855"/>
      <c r="CS194" s="1855"/>
      <c r="CT194" s="1855"/>
      <c r="CU194" s="1855"/>
      <c r="CV194" s="1855"/>
      <c r="CW194" s="1855"/>
      <c r="CX194" s="1855"/>
      <c r="CY194" s="1855"/>
      <c r="CZ194" s="1855"/>
    </row>
    <row r="195" s="131" customFormat="true" ht="15" customHeight="true" x14ac:dyDescent="0.2">
      <c r="A195" s="707"/>
      <c r="B195" s="798"/>
      <c r="C195" s="888"/>
      <c r="D195" s="879"/>
      <c r="E195" s="879"/>
      <c r="F195" s="879"/>
      <c r="G195" s="880"/>
      <c r="H195" s="889"/>
      <c r="I195" s="879"/>
      <c r="J195" s="879"/>
      <c r="K195" s="879"/>
      <c r="L195" s="890"/>
      <c r="M195" s="888"/>
      <c r="N195" s="879"/>
      <c r="O195" s="879"/>
      <c r="P195" s="879"/>
      <c r="Q195" s="880"/>
      <c r="R195" s="889"/>
      <c r="S195" s="879"/>
      <c r="T195" s="879"/>
      <c r="U195" s="879"/>
      <c r="V195" s="879"/>
      <c r="W195" s="879"/>
      <c r="X195" s="879"/>
      <c r="Y195" s="879"/>
      <c r="Z195" s="879"/>
      <c r="AA195" s="879"/>
      <c r="AB195" s="879"/>
      <c r="AC195" s="879"/>
      <c r="AD195" s="890"/>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1855"/>
      <c r="CF195" s="1855"/>
      <c r="CG195" s="1855"/>
      <c r="CH195" s="1855"/>
      <c r="CI195" s="1855"/>
      <c r="CJ195" s="1855"/>
      <c r="CK195" s="1855"/>
      <c r="CL195" s="1855"/>
      <c r="CM195" s="1855"/>
      <c r="CN195" s="1855"/>
      <c r="CO195" s="1855"/>
      <c r="CP195" s="1855"/>
      <c r="CQ195" s="1855"/>
      <c r="CR195" s="1855"/>
      <c r="CS195" s="1855"/>
      <c r="CT195" s="1855"/>
      <c r="CU195" s="1855"/>
      <c r="CV195" s="1855"/>
      <c r="CW195" s="1855"/>
      <c r="CX195" s="1855"/>
      <c r="CY195" s="1855"/>
      <c r="CZ195" s="1855"/>
    </row>
    <row r="196" s="131" customFormat="true" ht="15" customHeight="true" x14ac:dyDescent="0.2">
      <c r="A196" s="707"/>
      <c r="B196" s="798"/>
      <c r="C196" s="888"/>
      <c r="D196" s="879"/>
      <c r="E196" s="879"/>
      <c r="F196" s="879"/>
      <c r="G196" s="880"/>
      <c r="H196" s="889"/>
      <c r="I196" s="879"/>
      <c r="J196" s="879"/>
      <c r="K196" s="879"/>
      <c r="L196" s="890"/>
      <c r="M196" s="888"/>
      <c r="N196" s="879"/>
      <c r="O196" s="879"/>
      <c r="P196" s="879"/>
      <c r="Q196" s="880"/>
      <c r="R196" s="889"/>
      <c r="S196" s="879"/>
      <c r="T196" s="879"/>
      <c r="U196" s="879"/>
      <c r="V196" s="879"/>
      <c r="W196" s="879"/>
      <c r="X196" s="879"/>
      <c r="Y196" s="879"/>
      <c r="Z196" s="879"/>
      <c r="AA196" s="879"/>
      <c r="AB196" s="879"/>
      <c r="AC196" s="879"/>
      <c r="AD196" s="890"/>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1855"/>
      <c r="CF196" s="1855"/>
      <c r="CG196" s="1855"/>
      <c r="CH196" s="1855"/>
      <c r="CI196" s="1855"/>
      <c r="CJ196" s="1855"/>
      <c r="CK196" s="1855"/>
      <c r="CL196" s="1855"/>
      <c r="CM196" s="1855"/>
      <c r="CN196" s="1855"/>
      <c r="CO196" s="1855"/>
      <c r="CP196" s="1855"/>
      <c r="CQ196" s="1855"/>
      <c r="CR196" s="1855"/>
      <c r="CS196" s="1855"/>
      <c r="CT196" s="1855"/>
      <c r="CU196" s="1855"/>
      <c r="CV196" s="1855"/>
      <c r="CW196" s="1855"/>
      <c r="CX196" s="1855"/>
      <c r="CY196" s="1855"/>
      <c r="CZ196" s="1855"/>
    </row>
    <row r="197" s="131" customFormat="true" ht="15" customHeight="true" x14ac:dyDescent="0.2">
      <c r="A197" s="707"/>
      <c r="B197" s="798"/>
      <c r="C197" s="888"/>
      <c r="D197" s="879"/>
      <c r="E197" s="879"/>
      <c r="F197" s="879"/>
      <c r="G197" s="880"/>
      <c r="H197" s="889"/>
      <c r="I197" s="879"/>
      <c r="J197" s="879"/>
      <c r="K197" s="879"/>
      <c r="L197" s="890"/>
      <c r="M197" s="888"/>
      <c r="N197" s="879"/>
      <c r="O197" s="879"/>
      <c r="P197" s="879"/>
      <c r="Q197" s="880"/>
      <c r="R197" s="889"/>
      <c r="S197" s="879"/>
      <c r="T197" s="879"/>
      <c r="U197" s="879"/>
      <c r="V197" s="879"/>
      <c r="W197" s="879"/>
      <c r="X197" s="879"/>
      <c r="Y197" s="879"/>
      <c r="Z197" s="879"/>
      <c r="AA197" s="879"/>
      <c r="AB197" s="879"/>
      <c r="AC197" s="879"/>
      <c r="AD197" s="890"/>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1855"/>
      <c r="CF197" s="1855"/>
      <c r="CG197" s="1855"/>
      <c r="CH197" s="1855"/>
      <c r="CI197" s="1855"/>
      <c r="CJ197" s="1855"/>
      <c r="CK197" s="1855"/>
      <c r="CL197" s="1855"/>
      <c r="CM197" s="1855"/>
      <c r="CN197" s="1855"/>
      <c r="CO197" s="1855"/>
      <c r="CP197" s="1855"/>
      <c r="CQ197" s="1855"/>
      <c r="CR197" s="1855"/>
      <c r="CS197" s="1855"/>
      <c r="CT197" s="1855"/>
      <c r="CU197" s="1855"/>
      <c r="CV197" s="1855"/>
      <c r="CW197" s="1855"/>
      <c r="CX197" s="1855"/>
      <c r="CY197" s="1855"/>
      <c r="CZ197" s="1855"/>
    </row>
    <row r="198" s="131" customFormat="true" ht="15" customHeight="true" x14ac:dyDescent="0.2">
      <c r="A198" s="707"/>
      <c r="B198" s="798"/>
      <c r="C198" s="888"/>
      <c r="D198" s="879"/>
      <c r="E198" s="879"/>
      <c r="F198" s="879"/>
      <c r="G198" s="880"/>
      <c r="H198" s="889"/>
      <c r="I198" s="879"/>
      <c r="J198" s="879"/>
      <c r="K198" s="879"/>
      <c r="L198" s="890"/>
      <c r="M198" s="888"/>
      <c r="N198" s="879"/>
      <c r="O198" s="879"/>
      <c r="P198" s="879"/>
      <c r="Q198" s="880"/>
      <c r="R198" s="889"/>
      <c r="S198" s="879"/>
      <c r="T198" s="879"/>
      <c r="U198" s="879"/>
      <c r="V198" s="879"/>
      <c r="W198" s="879"/>
      <c r="X198" s="879"/>
      <c r="Y198" s="879"/>
      <c r="Z198" s="879"/>
      <c r="AA198" s="879"/>
      <c r="AB198" s="879"/>
      <c r="AC198" s="879"/>
      <c r="AD198" s="890"/>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1855"/>
      <c r="CF198" s="1855"/>
      <c r="CG198" s="1855"/>
      <c r="CH198" s="1855"/>
      <c r="CI198" s="1855"/>
      <c r="CJ198" s="1855"/>
      <c r="CK198" s="1855"/>
      <c r="CL198" s="1855"/>
      <c r="CM198" s="1855"/>
      <c r="CN198" s="1855"/>
      <c r="CO198" s="1855"/>
      <c r="CP198" s="1855"/>
      <c r="CQ198" s="1855"/>
      <c r="CR198" s="1855"/>
      <c r="CS198" s="1855"/>
      <c r="CT198" s="1855"/>
      <c r="CU198" s="1855"/>
      <c r="CV198" s="1855"/>
      <c r="CW198" s="1855"/>
      <c r="CX198" s="1855"/>
      <c r="CY198" s="1855"/>
      <c r="CZ198" s="1855"/>
    </row>
    <row r="199" s="131" customFormat="true" ht="15" customHeight="true" x14ac:dyDescent="0.2">
      <c r="A199" s="707"/>
      <c r="B199" s="798"/>
      <c r="C199" s="888"/>
      <c r="D199" s="879"/>
      <c r="E199" s="879"/>
      <c r="F199" s="879"/>
      <c r="G199" s="880"/>
      <c r="H199" s="889"/>
      <c r="I199" s="879"/>
      <c r="J199" s="879"/>
      <c r="K199" s="879"/>
      <c r="L199" s="890"/>
      <c r="M199" s="888"/>
      <c r="N199" s="879"/>
      <c r="O199" s="879"/>
      <c r="P199" s="879"/>
      <c r="Q199" s="880"/>
      <c r="R199" s="889"/>
      <c r="S199" s="879"/>
      <c r="T199" s="879"/>
      <c r="U199" s="879"/>
      <c r="V199" s="879"/>
      <c r="W199" s="879"/>
      <c r="X199" s="879"/>
      <c r="Y199" s="879"/>
      <c r="Z199" s="879"/>
      <c r="AA199" s="879"/>
      <c r="AB199" s="879"/>
      <c r="AC199" s="879"/>
      <c r="AD199" s="890"/>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1855"/>
      <c r="CF199" s="1855"/>
      <c r="CG199" s="1855"/>
      <c r="CH199" s="1855"/>
      <c r="CI199" s="1855"/>
      <c r="CJ199" s="1855"/>
      <c r="CK199" s="1855"/>
      <c r="CL199" s="1855"/>
      <c r="CM199" s="1855"/>
      <c r="CN199" s="1855"/>
      <c r="CO199" s="1855"/>
      <c r="CP199" s="1855"/>
      <c r="CQ199" s="1855"/>
      <c r="CR199" s="1855"/>
      <c r="CS199" s="1855"/>
      <c r="CT199" s="1855"/>
      <c r="CU199" s="1855"/>
      <c r="CV199" s="1855"/>
      <c r="CW199" s="1855"/>
      <c r="CX199" s="1855"/>
      <c r="CY199" s="1855"/>
      <c r="CZ199" s="1855"/>
    </row>
    <row r="200" s="131" customFormat="true" ht="15" customHeight="true" x14ac:dyDescent="0.2">
      <c r="A200" s="707"/>
      <c r="B200" s="798"/>
      <c r="C200" s="888"/>
      <c r="D200" s="879"/>
      <c r="E200" s="879"/>
      <c r="F200" s="879"/>
      <c r="G200" s="880"/>
      <c r="H200" s="889"/>
      <c r="I200" s="879"/>
      <c r="J200" s="879"/>
      <c r="K200" s="879"/>
      <c r="L200" s="890"/>
      <c r="M200" s="888"/>
      <c r="N200" s="879"/>
      <c r="O200" s="879"/>
      <c r="P200" s="879"/>
      <c r="Q200" s="880"/>
      <c r="R200" s="889"/>
      <c r="S200" s="879"/>
      <c r="T200" s="879"/>
      <c r="U200" s="879"/>
      <c r="V200" s="879"/>
      <c r="W200" s="879"/>
      <c r="X200" s="879"/>
      <c r="Y200" s="879"/>
      <c r="Z200" s="879"/>
      <c r="AA200" s="879"/>
      <c r="AB200" s="879"/>
      <c r="AC200" s="879"/>
      <c r="AD200" s="890"/>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1855"/>
      <c r="CF200" s="1855"/>
      <c r="CG200" s="1855"/>
      <c r="CH200" s="1855"/>
      <c r="CI200" s="1855"/>
      <c r="CJ200" s="1855"/>
      <c r="CK200" s="1855"/>
      <c r="CL200" s="1855"/>
      <c r="CM200" s="1855"/>
      <c r="CN200" s="1855"/>
      <c r="CO200" s="1855"/>
      <c r="CP200" s="1855"/>
      <c r="CQ200" s="1855"/>
      <c r="CR200" s="1855"/>
      <c r="CS200" s="1855"/>
      <c r="CT200" s="1855"/>
      <c r="CU200" s="1855"/>
      <c r="CV200" s="1855"/>
      <c r="CW200" s="1855"/>
      <c r="CX200" s="1855"/>
      <c r="CY200" s="1855"/>
      <c r="CZ200" s="1855"/>
    </row>
    <row r="201" s="131" customFormat="true" ht="15" customHeight="true" x14ac:dyDescent="0.2">
      <c r="A201" s="707"/>
      <c r="B201" s="798"/>
      <c r="C201" s="888"/>
      <c r="D201" s="879"/>
      <c r="E201" s="879"/>
      <c r="F201" s="879"/>
      <c r="G201" s="880"/>
      <c r="H201" s="889"/>
      <c r="I201" s="879"/>
      <c r="J201" s="879"/>
      <c r="K201" s="879"/>
      <c r="L201" s="890"/>
      <c r="M201" s="888"/>
      <c r="N201" s="879"/>
      <c r="O201" s="879"/>
      <c r="P201" s="879"/>
      <c r="Q201" s="880"/>
      <c r="R201" s="889"/>
      <c r="S201" s="879"/>
      <c r="T201" s="879"/>
      <c r="U201" s="879"/>
      <c r="V201" s="879"/>
      <c r="W201" s="879"/>
      <c r="X201" s="879"/>
      <c r="Y201" s="879"/>
      <c r="Z201" s="879"/>
      <c r="AA201" s="879"/>
      <c r="AB201" s="879"/>
      <c r="AC201" s="879"/>
      <c r="AD201" s="890"/>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1855"/>
      <c r="CF201" s="1855"/>
      <c r="CG201" s="1855"/>
      <c r="CH201" s="1855"/>
      <c r="CI201" s="1855"/>
      <c r="CJ201" s="1855"/>
      <c r="CK201" s="1855"/>
      <c r="CL201" s="1855"/>
      <c r="CM201" s="1855"/>
      <c r="CN201" s="1855"/>
      <c r="CO201" s="1855"/>
      <c r="CP201" s="1855"/>
      <c r="CQ201" s="1855"/>
      <c r="CR201" s="1855"/>
      <c r="CS201" s="1855"/>
      <c r="CT201" s="1855"/>
      <c r="CU201" s="1855"/>
      <c r="CV201" s="1855"/>
      <c r="CW201" s="1855"/>
      <c r="CX201" s="1855"/>
      <c r="CY201" s="1855"/>
      <c r="CZ201" s="1855"/>
    </row>
    <row r="202" s="131" customFormat="true" ht="15" customHeight="true" x14ac:dyDescent="0.2">
      <c r="A202" s="707"/>
      <c r="B202" s="798"/>
      <c r="C202" s="888"/>
      <c r="D202" s="879"/>
      <c r="E202" s="879"/>
      <c r="F202" s="879"/>
      <c r="G202" s="880"/>
      <c r="H202" s="889"/>
      <c r="I202" s="879"/>
      <c r="J202" s="879"/>
      <c r="K202" s="879"/>
      <c r="L202" s="890"/>
      <c r="M202" s="888"/>
      <c r="N202" s="879"/>
      <c r="O202" s="879"/>
      <c r="P202" s="879"/>
      <c r="Q202" s="880"/>
      <c r="R202" s="889"/>
      <c r="S202" s="879"/>
      <c r="T202" s="879"/>
      <c r="U202" s="879"/>
      <c r="V202" s="879"/>
      <c r="W202" s="879"/>
      <c r="X202" s="879"/>
      <c r="Y202" s="879"/>
      <c r="Z202" s="879"/>
      <c r="AA202" s="879"/>
      <c r="AB202" s="879"/>
      <c r="AC202" s="879"/>
      <c r="AD202" s="890"/>
      <c r="AE202" s="615"/>
      <c r="AF202" s="615"/>
      <c r="AG202" s="615"/>
      <c r="AH202" s="615"/>
      <c r="AI202" s="615"/>
      <c r="AJ202" s="615"/>
      <c r="AK202" s="615"/>
      <c r="AL202" s="615"/>
      <c r="AM202" s="615"/>
      <c r="AN202" s="615"/>
      <c r="AO202" s="615"/>
      <c r="AP202" s="615"/>
      <c r="AQ202" s="615"/>
      <c r="AR202" s="615"/>
      <c r="AS202" s="615"/>
      <c r="AT202" s="615"/>
      <c r="AU202" s="615"/>
      <c r="AV202" s="615"/>
      <c r="AW202" s="615"/>
      <c r="AX202" s="615"/>
      <c r="AY202" s="61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1855"/>
      <c r="CF202" s="1855"/>
      <c r="CG202" s="1855"/>
      <c r="CH202" s="1855"/>
      <c r="CI202" s="1855"/>
      <c r="CJ202" s="1855"/>
      <c r="CK202" s="1855"/>
      <c r="CL202" s="1855"/>
      <c r="CM202" s="1855"/>
      <c r="CN202" s="1855"/>
      <c r="CO202" s="1855"/>
      <c r="CP202" s="1855"/>
      <c r="CQ202" s="1855"/>
      <c r="CR202" s="1855"/>
      <c r="CS202" s="1855"/>
      <c r="CT202" s="1855"/>
      <c r="CU202" s="1855"/>
      <c r="CV202" s="1855"/>
      <c r="CW202" s="1855"/>
      <c r="CX202" s="1855"/>
      <c r="CY202" s="1855"/>
      <c r="CZ202" s="1855"/>
    </row>
    <row r="203" s="634" customFormat="true" ht="15" customHeight="true" x14ac:dyDescent="0.2">
      <c r="A203" s="1272"/>
      <c r="B203" s="1477"/>
      <c r="C203" s="1376"/>
      <c r="D203" s="1377"/>
      <c r="E203" s="1377"/>
      <c r="F203" s="1377"/>
      <c r="G203" s="1378"/>
      <c r="H203" s="1379"/>
      <c r="I203" s="1377"/>
      <c r="J203" s="1377"/>
      <c r="K203" s="1377"/>
      <c r="L203" s="1380"/>
      <c r="M203" s="1381"/>
      <c r="N203" s="1377"/>
      <c r="O203" s="1377"/>
      <c r="P203" s="1377"/>
      <c r="Q203" s="1378"/>
      <c r="R203" s="1379"/>
      <c r="S203" s="1377"/>
      <c r="T203" s="1377"/>
      <c r="U203" s="1377"/>
      <c r="V203" s="1377"/>
      <c r="W203" s="1377"/>
      <c r="X203" s="1377"/>
      <c r="Y203" s="1377"/>
      <c r="Z203" s="1377"/>
      <c r="AA203" s="1377"/>
      <c r="AB203" s="1377"/>
      <c r="AC203" s="1377"/>
      <c r="AD203" s="1902"/>
      <c r="AE203" s="615"/>
      <c r="AF203" s="615"/>
      <c r="AG203" s="615"/>
      <c r="AH203" s="615"/>
      <c r="AI203" s="615"/>
      <c r="AJ203" s="615"/>
      <c r="AK203" s="615"/>
      <c r="AL203" s="615"/>
      <c r="AM203" s="615"/>
      <c r="AN203" s="615"/>
      <c r="AO203" s="615"/>
      <c r="AP203" s="615"/>
      <c r="AQ203" s="615"/>
      <c r="AR203" s="615"/>
      <c r="AS203" s="615"/>
      <c r="AT203" s="615"/>
      <c r="AU203" s="615"/>
      <c r="AV203" s="615"/>
      <c r="AW203" s="615"/>
      <c r="AX203" s="615"/>
      <c r="AY203" s="615"/>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1855"/>
      <c r="CF203" s="1855"/>
      <c r="CG203" s="1855"/>
      <c r="CH203" s="1855"/>
      <c r="CI203" s="1855"/>
      <c r="CJ203" s="1855"/>
      <c r="CK203" s="1855"/>
      <c r="CL203" s="1855"/>
      <c r="CM203" s="1855"/>
      <c r="CN203" s="1855"/>
      <c r="CO203" s="1855"/>
      <c r="CP203" s="1855"/>
      <c r="CQ203" s="1855"/>
      <c r="CR203" s="1855"/>
      <c r="CS203" s="1855"/>
      <c r="CT203" s="1855"/>
      <c r="CU203" s="1855"/>
      <c r="CV203" s="1855"/>
      <c r="CW203" s="1855"/>
      <c r="CX203" s="1855"/>
      <c r="CY203" s="1855"/>
      <c r="CZ203" s="1855"/>
    </row>
    <row r="204" s="634" customFormat="true" ht="15" customHeight="true" x14ac:dyDescent="0.2">
      <c r="A204" s="1272"/>
      <c r="B204" s="1477"/>
      <c r="C204" s="1376"/>
      <c r="D204" s="1377"/>
      <c r="E204" s="1377"/>
      <c r="F204" s="1377"/>
      <c r="G204" s="1378"/>
      <c r="H204" s="1379"/>
      <c r="I204" s="1377"/>
      <c r="J204" s="1377"/>
      <c r="K204" s="1377"/>
      <c r="L204" s="1380"/>
      <c r="M204" s="1381"/>
      <c r="N204" s="1377"/>
      <c r="O204" s="1377"/>
      <c r="P204" s="1377"/>
      <c r="Q204" s="1378"/>
      <c r="R204" s="1379"/>
      <c r="S204" s="1377"/>
      <c r="T204" s="1377"/>
      <c r="U204" s="1377"/>
      <c r="V204" s="1377"/>
      <c r="W204" s="1377"/>
      <c r="X204" s="1377"/>
      <c r="Y204" s="1377"/>
      <c r="Z204" s="1377"/>
      <c r="AA204" s="1377"/>
      <c r="AB204" s="1377"/>
      <c r="AC204" s="1377"/>
      <c r="AD204" s="1902"/>
      <c r="AE204" s="615"/>
      <c r="AF204" s="615"/>
      <c r="AG204" s="615"/>
      <c r="AH204" s="615"/>
      <c r="AI204" s="615"/>
      <c r="AJ204" s="615"/>
      <c r="AK204" s="615"/>
      <c r="AL204" s="615"/>
      <c r="AM204" s="615"/>
      <c r="AN204" s="615"/>
      <c r="AO204" s="615"/>
      <c r="AP204" s="615"/>
      <c r="AQ204" s="615"/>
      <c r="AR204" s="615"/>
      <c r="AS204" s="615"/>
      <c r="AT204" s="615"/>
      <c r="AU204" s="615"/>
      <c r="AV204" s="615"/>
      <c r="AW204" s="615"/>
      <c r="AX204" s="615"/>
      <c r="AY204" s="61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1855"/>
      <c r="CF204" s="1855"/>
      <c r="CG204" s="1855"/>
      <c r="CH204" s="1855"/>
      <c r="CI204" s="1855"/>
      <c r="CJ204" s="1855"/>
      <c r="CK204" s="1855"/>
      <c r="CL204" s="1855"/>
      <c r="CM204" s="1855"/>
      <c r="CN204" s="1855"/>
      <c r="CO204" s="1855"/>
      <c r="CP204" s="1855"/>
      <c r="CQ204" s="1855"/>
      <c r="CR204" s="1855"/>
      <c r="CS204" s="1855"/>
      <c r="CT204" s="1855"/>
      <c r="CU204" s="1855"/>
      <c r="CV204" s="1855"/>
      <c r="CW204" s="1855"/>
      <c r="CX204" s="1855"/>
      <c r="CY204" s="1855"/>
      <c r="CZ204" s="1855"/>
    </row>
    <row r="205" s="634" customFormat="true" ht="15" customHeight="true" x14ac:dyDescent="0.2">
      <c r="A205" s="1286"/>
      <c r="B205" s="1479"/>
      <c r="C205" s="1407"/>
      <c r="D205" s="1408"/>
      <c r="E205" s="1408"/>
      <c r="F205" s="1408"/>
      <c r="G205" s="1409"/>
      <c r="H205" s="1410"/>
      <c r="I205" s="1408"/>
      <c r="J205" s="1408"/>
      <c r="K205" s="1408"/>
      <c r="L205" s="1411"/>
      <c r="M205" s="1412"/>
      <c r="N205" s="1408"/>
      <c r="O205" s="1408"/>
      <c r="P205" s="1408"/>
      <c r="Q205" s="1409"/>
      <c r="R205" s="1410"/>
      <c r="S205" s="1408"/>
      <c r="T205" s="1408"/>
      <c r="U205" s="1408"/>
      <c r="V205" s="1408"/>
      <c r="W205" s="1408"/>
      <c r="X205" s="1408"/>
      <c r="Y205" s="1408"/>
      <c r="Z205" s="1408"/>
      <c r="AA205" s="1408"/>
      <c r="AB205" s="1408"/>
      <c r="AC205" s="1408"/>
      <c r="AD205" s="1908"/>
      <c r="AE205" s="615"/>
      <c r="AF205" s="615"/>
      <c r="AG205" s="615"/>
      <c r="AH205" s="615"/>
      <c r="AI205" s="615"/>
      <c r="AJ205" s="615"/>
      <c r="AK205" s="615"/>
      <c r="AL205" s="615"/>
      <c r="AM205" s="615"/>
      <c r="AN205" s="615"/>
      <c r="AO205" s="615"/>
      <c r="AP205" s="615"/>
      <c r="AQ205" s="615"/>
      <c r="AR205" s="615"/>
      <c r="AS205" s="615"/>
      <c r="AT205" s="615"/>
      <c r="AU205" s="615"/>
      <c r="AV205" s="615"/>
      <c r="AW205" s="615"/>
      <c r="AX205" s="615"/>
      <c r="AY205" s="61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1855"/>
      <c r="CF205" s="1855"/>
      <c r="CG205" s="1855"/>
      <c r="CH205" s="1855"/>
      <c r="CI205" s="1855"/>
      <c r="CJ205" s="1855"/>
      <c r="CK205" s="1855"/>
      <c r="CL205" s="1855"/>
      <c r="CM205" s="1855"/>
      <c r="CN205" s="1855"/>
      <c r="CO205" s="1855"/>
      <c r="CP205" s="1855"/>
      <c r="CQ205" s="1855"/>
      <c r="CR205" s="1855"/>
      <c r="CS205" s="1855"/>
      <c r="CT205" s="1855"/>
      <c r="CU205" s="1855"/>
      <c r="CV205" s="1855"/>
      <c r="CW205" s="1855"/>
      <c r="CX205" s="1855"/>
      <c r="CY205" s="1855"/>
      <c r="CZ205" s="1855"/>
    </row>
    <row r="206" s="634" customFormat="true" ht="250.15" customHeight="true" x14ac:dyDescent="0.2">
      <c r="B206" s="645"/>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1" t="str">
        <f>A1026</f>
        <v>Namibia</v>
      </c>
      <c r="B208" s="2112"/>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2007</v>
      </c>
      <c r="B209" s="139"/>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DHS07</v>
      </c>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40"/>
      <c r="B216" s="638"/>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40"/>
      <c r="B217" s="639"/>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40"/>
      <c r="B218" s="638"/>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41"/>
      <c r="B219" s="642"/>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4" customFormat="true" ht="15" customHeight="true" x14ac:dyDescent="0.2">
      <c r="A220" s="114" t="s">
        <v>86</v>
      </c>
      <c r="B220" s="206"/>
      <c r="C220" s="2113" t="s">
        <v>114</v>
      </c>
      <c r="D220" s="2114"/>
      <c r="E220" s="2114"/>
      <c r="F220" s="2114"/>
      <c r="G220" s="2115"/>
      <c r="H220" s="2282" t="s">
        <v>38</v>
      </c>
      <c r="I220" s="2283"/>
      <c r="J220" s="2283"/>
      <c r="K220" s="2283"/>
      <c r="L220" s="2284"/>
      <c r="M220" s="2285" t="s">
        <v>37</v>
      </c>
      <c r="N220" s="2286"/>
      <c r="O220" s="2286"/>
      <c r="P220" s="2286"/>
      <c r="Q220" s="2287"/>
      <c r="R220" s="1876" t="s">
        <v>137</v>
      </c>
      <c r="S220" s="1887"/>
      <c r="T220" s="1887"/>
      <c r="U220" s="1887"/>
      <c r="V220" s="1887"/>
      <c r="W220" s="1887"/>
      <c r="X220" s="1887"/>
      <c r="Y220" s="1887"/>
      <c r="Z220" s="1887"/>
      <c r="AA220" s="1887"/>
      <c r="AB220" s="1887"/>
      <c r="AC220" s="1887"/>
      <c r="AD220" s="1888"/>
      <c r="AE220" s="615"/>
      <c r="AF220" s="615"/>
      <c r="AG220" s="615"/>
      <c r="AH220" s="615"/>
      <c r="AI220" s="615"/>
      <c r="AJ220" s="615"/>
      <c r="AK220" s="615"/>
      <c r="AL220" s="615"/>
      <c r="AM220" s="615"/>
      <c r="AN220" s="615"/>
      <c r="AO220" s="615"/>
      <c r="AP220" s="615"/>
      <c r="AQ220" s="615"/>
      <c r="AR220" s="615"/>
      <c r="AS220" s="615"/>
      <c r="AT220" s="615"/>
      <c r="AU220" s="615"/>
      <c r="AV220" s="615"/>
      <c r="AW220" s="615"/>
      <c r="AX220" s="615"/>
      <c r="AY220" s="615"/>
      <c r="AZ220" s="216"/>
      <c r="BA220" s="217" t="s">
        <v>128</v>
      </c>
      <c r="BB220" s="114" t="s">
        <v>86</v>
      </c>
      <c r="BC220" s="2208" t="s">
        <v>114</v>
      </c>
      <c r="BD220" s="2209"/>
      <c r="BE220" s="2209"/>
      <c r="BF220" s="2209"/>
      <c r="BG220" s="2210"/>
      <c r="BH220" s="2211" t="s">
        <v>38</v>
      </c>
      <c r="BI220" s="2209"/>
      <c r="BJ220" s="2209"/>
      <c r="BK220" s="2209"/>
      <c r="BL220" s="2210"/>
      <c r="BM220" s="2211" t="s">
        <v>37</v>
      </c>
      <c r="BN220" s="2209"/>
      <c r="BO220" s="2209"/>
      <c r="BP220" s="2209"/>
      <c r="BQ220" s="2212"/>
      <c r="BR220" s="1784" t="s">
        <v>137</v>
      </c>
      <c r="BS220" s="1785"/>
      <c r="BT220" s="1785"/>
      <c r="BU220" s="1785"/>
      <c r="BV220" s="1785"/>
      <c r="BW220" s="1785"/>
      <c r="BX220" s="1785"/>
      <c r="BY220" s="1786"/>
      <c r="BZ220" s="313"/>
      <c r="CA220" s="313"/>
      <c r="CB220" s="313"/>
      <c r="CC220" s="313"/>
      <c r="CD220" s="313"/>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4" customFormat="true" ht="12.75" x14ac:dyDescent="0.2">
      <c r="A221" s="190" t="s">
        <v>87</v>
      </c>
      <c r="B221" s="247"/>
      <c r="C221" s="285" t="s">
        <v>0</v>
      </c>
      <c r="D221" s="286" t="s">
        <v>1</v>
      </c>
      <c r="E221" s="286" t="s">
        <v>2</v>
      </c>
      <c r="F221" s="286" t="s">
        <v>3</v>
      </c>
      <c r="G221" s="287" t="s">
        <v>4</v>
      </c>
      <c r="H221" s="1249" t="s">
        <v>0</v>
      </c>
      <c r="I221" s="1207" t="s">
        <v>1</v>
      </c>
      <c r="J221" s="1207" t="s">
        <v>2</v>
      </c>
      <c r="K221" s="1207" t="s">
        <v>3</v>
      </c>
      <c r="L221" s="1208" t="s">
        <v>4</v>
      </c>
      <c r="M221" s="1237" t="s">
        <v>0</v>
      </c>
      <c r="N221" s="1207" t="s">
        <v>1</v>
      </c>
      <c r="O221" s="1207" t="s">
        <v>2</v>
      </c>
      <c r="P221" s="1207" t="s">
        <v>3</v>
      </c>
      <c r="Q221" s="1265" t="s">
        <v>4</v>
      </c>
      <c r="R221" s="1249" t="s">
        <v>146</v>
      </c>
      <c r="S221" s="1207" t="s">
        <v>147</v>
      </c>
      <c r="T221" s="1207" t="s">
        <v>148</v>
      </c>
      <c r="U221" s="1207" t="s">
        <v>149</v>
      </c>
      <c r="V221" s="1207" t="s">
        <v>150</v>
      </c>
      <c r="W221" s="1207" t="s">
        <v>151</v>
      </c>
      <c r="X221" s="1207" t="s">
        <v>152</v>
      </c>
      <c r="Y221" s="1207" t="s">
        <v>153</v>
      </c>
      <c r="Z221" s="1207" t="s">
        <v>154</v>
      </c>
      <c r="AA221" s="1207" t="s">
        <v>155</v>
      </c>
      <c r="AB221" s="1207" t="s">
        <v>156</v>
      </c>
      <c r="AC221" s="1207" t="s">
        <v>157</v>
      </c>
      <c r="AD221" s="1209" t="s">
        <v>158</v>
      </c>
      <c r="AE221" s="615"/>
      <c r="AF221" s="615"/>
      <c r="AG221" s="615"/>
      <c r="AH221" s="615"/>
      <c r="AI221" s="615"/>
      <c r="AJ221" s="615"/>
      <c r="AK221" s="615"/>
      <c r="AL221" s="615"/>
      <c r="AM221" s="615"/>
      <c r="AN221" s="615"/>
      <c r="AO221" s="615"/>
      <c r="AP221" s="615"/>
      <c r="AQ221" s="615"/>
      <c r="AR221" s="615"/>
      <c r="AS221" s="615"/>
      <c r="AT221" s="615"/>
      <c r="AU221" s="615"/>
      <c r="AV221" s="615"/>
      <c r="AW221" s="615"/>
      <c r="AX221" s="615"/>
      <c r="AY221" s="615"/>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146</v>
      </c>
      <c r="BS221" s="176" t="s">
        <v>147</v>
      </c>
      <c r="BT221" s="176" t="s">
        <v>148</v>
      </c>
      <c r="BU221" s="176" t="s">
        <v>149</v>
      </c>
      <c r="BV221" s="176" t="s">
        <v>150</v>
      </c>
      <c r="BW221" s="176" t="s">
        <v>151</v>
      </c>
      <c r="BX221" s="176" t="s">
        <v>152</v>
      </c>
      <c r="BY221" s="177" t="s">
        <v>153</v>
      </c>
      <c r="BZ221" s="177" t="s">
        <v>154</v>
      </c>
      <c r="CA221" s="177" t="s">
        <v>155</v>
      </c>
      <c r="CB221" s="177" t="s">
        <v>156</v>
      </c>
      <c r="CC221" s="177" t="s">
        <v>157</v>
      </c>
      <c r="CD221" s="177" t="s">
        <v>158</v>
      </c>
      <c r="CE221" s="1856"/>
      <c r="CF221" s="1856"/>
      <c r="CG221" s="1856"/>
      <c r="CH221" s="1856"/>
      <c r="CI221" s="1856"/>
      <c r="CJ221" s="1856"/>
      <c r="CK221" s="1856"/>
      <c r="CL221" s="1856"/>
      <c r="CM221" s="1856"/>
      <c r="CN221" s="1856"/>
      <c r="CO221" s="1856"/>
      <c r="CP221" s="1856"/>
      <c r="CQ221" s="1856"/>
      <c r="CR221" s="1856"/>
      <c r="CS221" s="1856"/>
      <c r="CT221" s="1856"/>
      <c r="CU221" s="1856"/>
      <c r="CV221" s="1856"/>
      <c r="CW221" s="1856"/>
      <c r="CX221" s="1856"/>
      <c r="CY221" s="1856"/>
      <c r="CZ221" s="1856"/>
    </row>
    <row r="222" s="424" customFormat="true" ht="15" customHeight="true" x14ac:dyDescent="0.2">
      <c r="A222" s="2270" t="s">
        <v>36</v>
      </c>
      <c r="B222" s="1480" t="s">
        <v>15</v>
      </c>
      <c r="C222" s="1489" t="s">
        <v>35</v>
      </c>
      <c r="D222" s="1493" t="s">
        <v>35</v>
      </c>
      <c r="E222" s="1493" t="s">
        <v>35</v>
      </c>
      <c r="F222" s="1493" t="s">
        <v>35</v>
      </c>
      <c r="G222" s="1497" t="s">
        <v>35</v>
      </c>
      <c r="H222" s="1501" t="s">
        <v>35</v>
      </c>
      <c r="I222" s="1493" t="s">
        <v>35</v>
      </c>
      <c r="J222" s="1493" t="s">
        <v>35</v>
      </c>
      <c r="K222" s="1493" t="s">
        <v>35</v>
      </c>
      <c r="L222" s="1505" t="s">
        <v>35</v>
      </c>
      <c r="M222" s="1489" t="s">
        <v>35</v>
      </c>
      <c r="N222" s="1493" t="s">
        <v>35</v>
      </c>
      <c r="O222" s="1493" t="s">
        <v>35</v>
      </c>
      <c r="P222" s="1493" t="s">
        <v>35</v>
      </c>
      <c r="Q222" s="1497" t="s">
        <v>35</v>
      </c>
      <c r="R222" s="1501" t="s">
        <v>35</v>
      </c>
      <c r="S222" s="1493" t="s">
        <v>35</v>
      </c>
      <c r="T222" s="1493" t="s">
        <v>35</v>
      </c>
      <c r="U222" s="1493" t="s">
        <v>35</v>
      </c>
      <c r="V222" s="1493" t="s">
        <v>35</v>
      </c>
      <c r="W222" s="1493" t="s">
        <v>35</v>
      </c>
      <c r="X222" s="1493" t="s">
        <v>35</v>
      </c>
      <c r="Y222" s="1493" t="s">
        <v>35</v>
      </c>
      <c r="Z222" s="1493" t="s">
        <v>35</v>
      </c>
      <c r="AA222" s="1493" t="s">
        <v>35</v>
      </c>
      <c r="AB222" s="1493" t="s">
        <v>35</v>
      </c>
      <c r="AC222" s="1493" t="s">
        <v>35</v>
      </c>
      <c r="AD222" s="1505" t="s">
        <v>35</v>
      </c>
      <c r="AE222" s="615"/>
      <c r="AF222" s="615"/>
      <c r="AG222" s="615"/>
      <c r="AH222" s="615"/>
      <c r="AI222" s="615"/>
      <c r="AJ222" s="615"/>
      <c r="AK222" s="615"/>
      <c r="AL222" s="615"/>
      <c r="AM222" s="615"/>
      <c r="AN222" s="615"/>
      <c r="AO222" s="615"/>
      <c r="AP222" s="615"/>
      <c r="AQ222" s="615"/>
      <c r="AR222" s="615"/>
      <c r="AS222" s="615"/>
      <c r="AT222" s="615"/>
      <c r="AU222" s="615"/>
      <c r="AV222" s="615"/>
      <c r="AW222" s="615"/>
      <c r="AX222" s="615"/>
      <c r="AY222" s="615"/>
      <c r="AZ222" s="216"/>
      <c r="BA222" s="2220" t="s">
        <v>36</v>
      </c>
      <c r="BB222" s="160" t="s">
        <v>15</v>
      </c>
      <c r="BC222" s="1101" t="s">
        <v>35</v>
      </c>
      <c r="BD222" s="1121" t="s">
        <v>35</v>
      </c>
      <c r="BE222" s="1121" t="s">
        <v>35</v>
      </c>
      <c r="BF222" s="1121" t="s">
        <v>35</v>
      </c>
      <c r="BG222" s="1142" t="s">
        <v>35</v>
      </c>
      <c r="BH222" s="1163" t="s">
        <v>35</v>
      </c>
      <c r="BI222" s="1121" t="s">
        <v>35</v>
      </c>
      <c r="BJ222" s="1121" t="s">
        <v>35</v>
      </c>
      <c r="BK222" s="1121" t="s">
        <v>35</v>
      </c>
      <c r="BL222" s="1142" t="s">
        <v>35</v>
      </c>
      <c r="BM222" s="1163" t="s">
        <v>35</v>
      </c>
      <c r="BN222" s="1121" t="s">
        <v>35</v>
      </c>
      <c r="BO222" s="1121" t="s">
        <v>35</v>
      </c>
      <c r="BP222" s="1121" t="s">
        <v>35</v>
      </c>
      <c r="BQ222" s="1142" t="s">
        <v>35</v>
      </c>
      <c r="BR222" s="1163" t="s">
        <v>35</v>
      </c>
      <c r="BS222" s="1121" t="s">
        <v>35</v>
      </c>
      <c r="BT222" s="1121" t="s">
        <v>35</v>
      </c>
      <c r="BU222" s="1121" t="s">
        <v>35</v>
      </c>
      <c r="BV222" s="1121" t="s">
        <v>35</v>
      </c>
      <c r="BW222" s="1121" t="s">
        <v>35</v>
      </c>
      <c r="BX222" s="1121" t="s">
        <v>35</v>
      </c>
      <c r="BY222" s="1182" t="s">
        <v>35</v>
      </c>
      <c r="BZ222" s="1182" t="s">
        <v>35</v>
      </c>
      <c r="CA222" s="1182" t="s">
        <v>35</v>
      </c>
      <c r="CB222" s="1182" t="s">
        <v>35</v>
      </c>
      <c r="CC222" s="1182" t="s">
        <v>35</v>
      </c>
      <c r="CD222" s="1182" t="s">
        <v>35</v>
      </c>
      <c r="CE222" s="1857"/>
      <c r="CF222" s="1857"/>
      <c r="CG222" s="1857"/>
      <c r="CH222" s="1857"/>
      <c r="CI222" s="1857"/>
      <c r="CJ222" s="1857"/>
      <c r="CK222" s="1857"/>
      <c r="CL222" s="1857"/>
      <c r="CM222" s="1857"/>
      <c r="CN222" s="1857"/>
      <c r="CO222" s="1857"/>
      <c r="CP222" s="1857"/>
      <c r="CQ222" s="1857"/>
      <c r="CR222" s="1857"/>
      <c r="CS222" s="1857"/>
      <c r="CT222" s="1857"/>
      <c r="CU222" s="1857"/>
      <c r="CV222" s="1857"/>
      <c r="CW222" s="1857"/>
      <c r="CX222" s="1857"/>
      <c r="CY222" s="1857"/>
      <c r="CZ222" s="1858"/>
    </row>
    <row r="223" s="424" customFormat="true" ht="15" customHeight="true" x14ac:dyDescent="0.2">
      <c r="A223" s="2271"/>
      <c r="B223" s="1481" t="s">
        <v>16</v>
      </c>
      <c r="C223" s="1490" t="s">
        <v>35</v>
      </c>
      <c r="D223" s="1494" t="s">
        <v>35</v>
      </c>
      <c r="E223" s="1494" t="s">
        <v>35</v>
      </c>
      <c r="F223" s="1494" t="s">
        <v>35</v>
      </c>
      <c r="G223" s="1498" t="s">
        <v>35</v>
      </c>
      <c r="H223" s="1502" t="s">
        <v>35</v>
      </c>
      <c r="I223" s="1494" t="s">
        <v>35</v>
      </c>
      <c r="J223" s="1494" t="s">
        <v>35</v>
      </c>
      <c r="K223" s="1494" t="s">
        <v>35</v>
      </c>
      <c r="L223" s="1506" t="s">
        <v>35</v>
      </c>
      <c r="M223" s="1490" t="s">
        <v>35</v>
      </c>
      <c r="N223" s="1494" t="s">
        <v>35</v>
      </c>
      <c r="O223" s="1494" t="s">
        <v>35</v>
      </c>
      <c r="P223" s="1494" t="s">
        <v>35</v>
      </c>
      <c r="Q223" s="1498" t="s">
        <v>35</v>
      </c>
      <c r="R223" s="1502" t="s">
        <v>35</v>
      </c>
      <c r="S223" s="1494" t="s">
        <v>35</v>
      </c>
      <c r="T223" s="1494" t="s">
        <v>35</v>
      </c>
      <c r="U223" s="1494" t="s">
        <v>35</v>
      </c>
      <c r="V223" s="1494" t="s">
        <v>35</v>
      </c>
      <c r="W223" s="1494" t="s">
        <v>35</v>
      </c>
      <c r="X223" s="1494" t="s">
        <v>35</v>
      </c>
      <c r="Y223" s="1494" t="s">
        <v>35</v>
      </c>
      <c r="Z223" s="1494" t="s">
        <v>35</v>
      </c>
      <c r="AA223" s="1494" t="s">
        <v>35</v>
      </c>
      <c r="AB223" s="1494" t="s">
        <v>35</v>
      </c>
      <c r="AC223" s="1494" t="s">
        <v>35</v>
      </c>
      <c r="AD223" s="1506" t="s">
        <v>35</v>
      </c>
      <c r="AE223" s="615"/>
      <c r="AF223" s="615"/>
      <c r="AG223" s="615"/>
      <c r="AH223" s="615"/>
      <c r="AI223" s="615"/>
      <c r="AJ223" s="615"/>
      <c r="AK223" s="615"/>
      <c r="AL223" s="615"/>
      <c r="AM223" s="615"/>
      <c r="AN223" s="615"/>
      <c r="AO223" s="615"/>
      <c r="AP223" s="615"/>
      <c r="AQ223" s="615"/>
      <c r="AR223" s="615"/>
      <c r="AS223" s="615"/>
      <c r="AT223" s="615"/>
      <c r="AU223" s="615"/>
      <c r="AV223" s="615"/>
      <c r="AW223" s="615"/>
      <c r="AX223" s="615"/>
      <c r="AY223" s="615"/>
      <c r="AZ223" s="216"/>
      <c r="BA223" s="2221"/>
      <c r="BB223" s="161" t="s">
        <v>16</v>
      </c>
      <c r="BC223" s="1102" t="s">
        <v>35</v>
      </c>
      <c r="BD223" s="1122" t="s">
        <v>35</v>
      </c>
      <c r="BE223" s="1122" t="s">
        <v>35</v>
      </c>
      <c r="BF223" s="1122" t="s">
        <v>35</v>
      </c>
      <c r="BG223" s="1143" t="s">
        <v>35</v>
      </c>
      <c r="BH223" s="1164" t="s">
        <v>35</v>
      </c>
      <c r="BI223" s="1122" t="s">
        <v>35</v>
      </c>
      <c r="BJ223" s="1122" t="s">
        <v>35</v>
      </c>
      <c r="BK223" s="1122" t="s">
        <v>35</v>
      </c>
      <c r="BL223" s="1143" t="s">
        <v>35</v>
      </c>
      <c r="BM223" s="1164" t="s">
        <v>35</v>
      </c>
      <c r="BN223" s="1122" t="s">
        <v>35</v>
      </c>
      <c r="BO223" s="1122" t="s">
        <v>35</v>
      </c>
      <c r="BP223" s="1122" t="s">
        <v>35</v>
      </c>
      <c r="BQ223" s="1143" t="s">
        <v>35</v>
      </c>
      <c r="BR223" s="1164" t="s">
        <v>35</v>
      </c>
      <c r="BS223" s="1122" t="s">
        <v>35</v>
      </c>
      <c r="BT223" s="1122" t="s">
        <v>35</v>
      </c>
      <c r="BU223" s="1122" t="s">
        <v>35</v>
      </c>
      <c r="BV223" s="1122" t="s">
        <v>35</v>
      </c>
      <c r="BW223" s="1122" t="s">
        <v>35</v>
      </c>
      <c r="BX223" s="1122" t="s">
        <v>35</v>
      </c>
      <c r="BY223" s="1183" t="s">
        <v>35</v>
      </c>
      <c r="BZ223" s="1183" t="s">
        <v>35</v>
      </c>
      <c r="CA223" s="1183" t="s">
        <v>35</v>
      </c>
      <c r="CB223" s="1183" t="s">
        <v>35</v>
      </c>
      <c r="CC223" s="1183" t="s">
        <v>35</v>
      </c>
      <c r="CD223" s="1183" t="s">
        <v>35</v>
      </c>
      <c r="CE223" s="1859"/>
      <c r="CF223" s="1859"/>
      <c r="CG223" s="1859"/>
      <c r="CH223" s="1859"/>
      <c r="CI223" s="1859"/>
      <c r="CJ223" s="1859"/>
      <c r="CK223" s="1859"/>
      <c r="CL223" s="1859"/>
      <c r="CM223" s="1859"/>
      <c r="CN223" s="1859"/>
      <c r="CO223" s="1859"/>
      <c r="CP223" s="1859"/>
      <c r="CQ223" s="1859"/>
      <c r="CR223" s="1859"/>
      <c r="CS223" s="1859"/>
      <c r="CT223" s="1859"/>
      <c r="CU223" s="1859"/>
      <c r="CV223" s="1859"/>
      <c r="CW223" s="1859"/>
      <c r="CX223" s="1859"/>
      <c r="CY223" s="1859"/>
      <c r="CZ223" s="1860"/>
    </row>
    <row r="224" s="424" customFormat="true" ht="15" customHeight="true" x14ac:dyDescent="0.2">
      <c r="A224" s="2272"/>
      <c r="B224" s="1482" t="s">
        <v>20</v>
      </c>
      <c r="C224" s="1491" t="s">
        <v>35</v>
      </c>
      <c r="D224" s="1495" t="s">
        <v>35</v>
      </c>
      <c r="E224" s="1495" t="s">
        <v>35</v>
      </c>
      <c r="F224" s="1495" t="s">
        <v>35</v>
      </c>
      <c r="G224" s="1499" t="s">
        <v>35</v>
      </c>
      <c r="H224" s="1503" t="s">
        <v>35</v>
      </c>
      <c r="I224" s="1495" t="s">
        <v>35</v>
      </c>
      <c r="J224" s="1495" t="s">
        <v>35</v>
      </c>
      <c r="K224" s="1495" t="s">
        <v>35</v>
      </c>
      <c r="L224" s="1507" t="s">
        <v>35</v>
      </c>
      <c r="M224" s="1491" t="s">
        <v>35</v>
      </c>
      <c r="N224" s="1495" t="s">
        <v>35</v>
      </c>
      <c r="O224" s="1495" t="s">
        <v>35</v>
      </c>
      <c r="P224" s="1495" t="s">
        <v>35</v>
      </c>
      <c r="Q224" s="1499" t="s">
        <v>35</v>
      </c>
      <c r="R224" s="1503" t="s">
        <v>35</v>
      </c>
      <c r="S224" s="1495" t="s">
        <v>35</v>
      </c>
      <c r="T224" s="1495" t="s">
        <v>35</v>
      </c>
      <c r="U224" s="1495" t="s">
        <v>35</v>
      </c>
      <c r="V224" s="1495" t="s">
        <v>35</v>
      </c>
      <c r="W224" s="1495" t="s">
        <v>35</v>
      </c>
      <c r="X224" s="1495" t="s">
        <v>35</v>
      </c>
      <c r="Y224" s="1495" t="s">
        <v>35</v>
      </c>
      <c r="Z224" s="1495" t="s">
        <v>35</v>
      </c>
      <c r="AA224" s="1495" t="s">
        <v>35</v>
      </c>
      <c r="AB224" s="1495" t="s">
        <v>35</v>
      </c>
      <c r="AC224" s="1495" t="s">
        <v>35</v>
      </c>
      <c r="AD224" s="1507" t="s">
        <v>35</v>
      </c>
      <c r="AE224" s="615"/>
      <c r="AF224" s="615"/>
      <c r="AG224" s="615"/>
      <c r="AH224" s="615"/>
      <c r="AI224" s="615"/>
      <c r="AJ224" s="615"/>
      <c r="AK224" s="615"/>
      <c r="AL224" s="615"/>
      <c r="AM224" s="615"/>
      <c r="AN224" s="615"/>
      <c r="AO224" s="615"/>
      <c r="AP224" s="615"/>
      <c r="AQ224" s="615"/>
      <c r="AR224" s="615"/>
      <c r="AS224" s="615"/>
      <c r="AT224" s="615"/>
      <c r="AU224" s="615"/>
      <c r="AV224" s="615"/>
      <c r="AW224" s="615"/>
      <c r="AX224" s="615"/>
      <c r="AY224" s="615"/>
      <c r="AZ224" s="216"/>
      <c r="BA224" s="2221"/>
      <c r="BB224" s="161" t="s">
        <v>20</v>
      </c>
      <c r="BC224" s="1102" t="s">
        <v>35</v>
      </c>
      <c r="BD224" s="1122" t="s">
        <v>35</v>
      </c>
      <c r="BE224" s="1122" t="s">
        <v>35</v>
      </c>
      <c r="BF224" s="1122" t="s">
        <v>35</v>
      </c>
      <c r="BG224" s="1143" t="s">
        <v>35</v>
      </c>
      <c r="BH224" s="1164" t="s">
        <v>35</v>
      </c>
      <c r="BI224" s="1122" t="s">
        <v>35</v>
      </c>
      <c r="BJ224" s="1122" t="s">
        <v>35</v>
      </c>
      <c r="BK224" s="1122" t="s">
        <v>35</v>
      </c>
      <c r="BL224" s="1143" t="s">
        <v>35</v>
      </c>
      <c r="BM224" s="1164" t="s">
        <v>35</v>
      </c>
      <c r="BN224" s="1122" t="s">
        <v>35</v>
      </c>
      <c r="BO224" s="1122" t="s">
        <v>35</v>
      </c>
      <c r="BP224" s="1122" t="s">
        <v>35</v>
      </c>
      <c r="BQ224" s="1143" t="s">
        <v>35</v>
      </c>
      <c r="BR224" s="1164" t="s">
        <v>35</v>
      </c>
      <c r="BS224" s="1122" t="s">
        <v>35</v>
      </c>
      <c r="BT224" s="1122" t="s">
        <v>35</v>
      </c>
      <c r="BU224" s="1122" t="s">
        <v>35</v>
      </c>
      <c r="BV224" s="1122" t="s">
        <v>35</v>
      </c>
      <c r="BW224" s="1122" t="s">
        <v>35</v>
      </c>
      <c r="BX224" s="1122" t="s">
        <v>35</v>
      </c>
      <c r="BY224" s="1183" t="s">
        <v>35</v>
      </c>
      <c r="BZ224" s="1183" t="s">
        <v>35</v>
      </c>
      <c r="CA224" s="1183" t="s">
        <v>35</v>
      </c>
      <c r="CB224" s="1183" t="s">
        <v>35</v>
      </c>
      <c r="CC224" s="1183" t="s">
        <v>35</v>
      </c>
      <c r="CD224" s="1183" t="s">
        <v>35</v>
      </c>
      <c r="CE224" s="1859"/>
      <c r="CF224" s="1859"/>
      <c r="CG224" s="1859"/>
      <c r="CH224" s="1859"/>
      <c r="CI224" s="1859"/>
      <c r="CJ224" s="1859"/>
      <c r="CK224" s="1859"/>
      <c r="CL224" s="1859"/>
      <c r="CM224" s="1859"/>
      <c r="CN224" s="1859"/>
      <c r="CO224" s="1859"/>
      <c r="CP224" s="1859"/>
      <c r="CQ224" s="1859"/>
      <c r="CR224" s="1859"/>
      <c r="CS224" s="1859"/>
      <c r="CT224" s="1859"/>
      <c r="CU224" s="1859"/>
      <c r="CV224" s="1859"/>
      <c r="CW224" s="1859"/>
      <c r="CX224" s="1859"/>
      <c r="CY224" s="1859"/>
      <c r="CZ224" s="1860"/>
    </row>
    <row r="225" s="424" customFormat="true" ht="15" customHeight="true" x14ac:dyDescent="0.2">
      <c r="A225" s="1284"/>
      <c r="B225" s="1289"/>
      <c r="C225" s="1423"/>
      <c r="D225" s="1424"/>
      <c r="E225" s="1424"/>
      <c r="F225" s="1424"/>
      <c r="G225" s="1425"/>
      <c r="H225" s="1426"/>
      <c r="I225" s="1424"/>
      <c r="J225" s="1424"/>
      <c r="K225" s="1424"/>
      <c r="L225" s="1427"/>
      <c r="M225" s="1428"/>
      <c r="N225" s="1424"/>
      <c r="O225" s="1424"/>
      <c r="P225" s="1424"/>
      <c r="Q225" s="1425"/>
      <c r="R225" s="1426"/>
      <c r="S225" s="1424"/>
      <c r="T225" s="1424"/>
      <c r="U225" s="1424"/>
      <c r="V225" s="1424"/>
      <c r="W225" s="1424"/>
      <c r="X225" s="1424"/>
      <c r="Y225" s="1424"/>
      <c r="Z225" s="1424"/>
      <c r="AA225" s="1424"/>
      <c r="AB225" s="1429"/>
      <c r="AC225" s="879"/>
      <c r="AD225" s="890"/>
      <c r="AE225" s="615"/>
      <c r="AF225" s="615"/>
      <c r="AG225" s="615"/>
      <c r="AH225" s="615"/>
      <c r="AI225" s="615"/>
      <c r="AJ225" s="615"/>
      <c r="AK225" s="615"/>
      <c r="AL225" s="615"/>
      <c r="AM225" s="615"/>
      <c r="AN225" s="615"/>
      <c r="AO225" s="615"/>
      <c r="AP225" s="615"/>
      <c r="AQ225" s="615"/>
      <c r="AR225" s="615"/>
      <c r="AS225" s="615"/>
      <c r="AT225" s="615"/>
      <c r="AU225" s="615"/>
      <c r="AV225" s="615"/>
      <c r="AW225" s="615"/>
      <c r="AX225" s="615"/>
      <c r="AY225" s="615"/>
      <c r="AZ225" s="216"/>
      <c r="BA225" s="2221" t="s">
        <v>70</v>
      </c>
      <c r="BB225" s="161" t="s">
        <v>71</v>
      </c>
      <c r="BC225" s="1102" t="s">
        <v>35</v>
      </c>
      <c r="BD225" s="1122" t="s">
        <v>35</v>
      </c>
      <c r="BE225" s="1122" t="s">
        <v>35</v>
      </c>
      <c r="BF225" s="1122" t="s">
        <v>35</v>
      </c>
      <c r="BG225" s="1143" t="s">
        <v>35</v>
      </c>
      <c r="BH225" s="1164" t="s">
        <v>35</v>
      </c>
      <c r="BI225" s="1122" t="s">
        <v>35</v>
      </c>
      <c r="BJ225" s="1122" t="s">
        <v>35</v>
      </c>
      <c r="BK225" s="1122" t="s">
        <v>35</v>
      </c>
      <c r="BL225" s="1143" t="s">
        <v>35</v>
      </c>
      <c r="BM225" s="1164" t="s">
        <v>35</v>
      </c>
      <c r="BN225" s="1122" t="s">
        <v>35</v>
      </c>
      <c r="BO225" s="1122" t="s">
        <v>35</v>
      </c>
      <c r="BP225" s="1122" t="s">
        <v>35</v>
      </c>
      <c r="BQ225" s="1143" t="s">
        <v>35</v>
      </c>
      <c r="BR225" s="1164" t="s">
        <v>35</v>
      </c>
      <c r="BS225" s="1122" t="s">
        <v>35</v>
      </c>
      <c r="BT225" s="1122" t="s">
        <v>35</v>
      </c>
      <c r="BU225" s="1122" t="s">
        <v>35</v>
      </c>
      <c r="BV225" s="1122" t="s">
        <v>35</v>
      </c>
      <c r="BW225" s="1122" t="s">
        <v>35</v>
      </c>
      <c r="BX225" s="1122" t="s">
        <v>35</v>
      </c>
      <c r="BY225" s="1183" t="s">
        <v>35</v>
      </c>
      <c r="BZ225" s="1183" t="s">
        <v>35</v>
      </c>
      <c r="CA225" s="1183" t="s">
        <v>35</v>
      </c>
      <c r="CB225" s="1183" t="s">
        <v>35</v>
      </c>
      <c r="CC225" s="1183" t="s">
        <v>35</v>
      </c>
      <c r="CD225" s="1183" t="s">
        <v>35</v>
      </c>
      <c r="CE225" s="1860"/>
      <c r="CF225" s="1860"/>
      <c r="CG225" s="1860"/>
      <c r="CH225" s="1860"/>
      <c r="CI225" s="1860"/>
      <c r="CJ225" s="1860"/>
      <c r="CK225" s="1860"/>
      <c r="CL225" s="1860"/>
      <c r="CM225" s="1860"/>
      <c r="CN225" s="1860"/>
      <c r="CO225" s="1860"/>
      <c r="CP225" s="1860"/>
      <c r="CQ225" s="1860"/>
      <c r="CR225" s="1860"/>
      <c r="CS225" s="1860"/>
      <c r="CT225" s="1860"/>
      <c r="CU225" s="1860"/>
      <c r="CV225" s="1860"/>
      <c r="CW225" s="1860"/>
      <c r="CX225" s="1860"/>
      <c r="CY225" s="1860"/>
      <c r="CZ225" s="1860"/>
    </row>
    <row r="226" s="424" customFormat="true" ht="15" customHeight="true" x14ac:dyDescent="0.2">
      <c r="A226" s="1274"/>
      <c r="B226" s="1483"/>
      <c r="C226" s="1214"/>
      <c r="D226" s="1215"/>
      <c r="E226" s="1215"/>
      <c r="F226" s="1215"/>
      <c r="G226" s="1261"/>
      <c r="H226" s="1250"/>
      <c r="I226" s="1215"/>
      <c r="J226" s="1215"/>
      <c r="K226" s="1215"/>
      <c r="L226" s="1226"/>
      <c r="M226" s="1238"/>
      <c r="N226" s="1215"/>
      <c r="O226" s="1215"/>
      <c r="P226" s="1215"/>
      <c r="Q226" s="1261"/>
      <c r="R226" s="1250"/>
      <c r="S226" s="1215"/>
      <c r="T226" s="1215"/>
      <c r="U226" s="1215"/>
      <c r="V226" s="1215"/>
      <c r="W226" s="1215"/>
      <c r="X226" s="1215"/>
      <c r="Y226" s="1215"/>
      <c r="Z226" s="1215"/>
      <c r="AA226" s="1215"/>
      <c r="AB226" s="1215"/>
      <c r="AC226" s="1215"/>
      <c r="AD226" s="1909"/>
      <c r="AE226" s="615"/>
      <c r="AF226" s="615"/>
      <c r="AG226" s="615"/>
      <c r="AH226" s="615"/>
      <c r="AI226" s="615"/>
      <c r="AJ226" s="615"/>
      <c r="AK226" s="615"/>
      <c r="AL226" s="615"/>
      <c r="AM226" s="615"/>
      <c r="AN226" s="615"/>
      <c r="AO226" s="615"/>
      <c r="AP226" s="615"/>
      <c r="AQ226" s="615"/>
      <c r="AR226" s="615"/>
      <c r="AS226" s="615"/>
      <c r="AT226" s="615"/>
      <c r="AU226" s="615"/>
      <c r="AV226" s="615"/>
      <c r="AW226" s="615"/>
      <c r="AX226" s="615"/>
      <c r="AY226" s="615"/>
      <c r="AZ226" s="216"/>
      <c r="BA226" s="2221"/>
      <c r="BB226" s="161" t="s">
        <v>72</v>
      </c>
      <c r="BC226" s="1102" t="s">
        <v>35</v>
      </c>
      <c r="BD226" s="1122" t="s">
        <v>35</v>
      </c>
      <c r="BE226" s="1122" t="s">
        <v>35</v>
      </c>
      <c r="BF226" s="1122" t="s">
        <v>35</v>
      </c>
      <c r="BG226" s="1143" t="s">
        <v>35</v>
      </c>
      <c r="BH226" s="1164" t="s">
        <v>35</v>
      </c>
      <c r="BI226" s="1122" t="s">
        <v>35</v>
      </c>
      <c r="BJ226" s="1122" t="s">
        <v>35</v>
      </c>
      <c r="BK226" s="1122" t="s">
        <v>35</v>
      </c>
      <c r="BL226" s="1143" t="s">
        <v>35</v>
      </c>
      <c r="BM226" s="1164" t="s">
        <v>35</v>
      </c>
      <c r="BN226" s="1122" t="s">
        <v>35</v>
      </c>
      <c r="BO226" s="1122" t="s">
        <v>35</v>
      </c>
      <c r="BP226" s="1122" t="s">
        <v>35</v>
      </c>
      <c r="BQ226" s="1143" t="s">
        <v>35</v>
      </c>
      <c r="BR226" s="1164" t="s">
        <v>35</v>
      </c>
      <c r="BS226" s="1122" t="s">
        <v>35</v>
      </c>
      <c r="BT226" s="1122" t="s">
        <v>35</v>
      </c>
      <c r="BU226" s="1122" t="s">
        <v>35</v>
      </c>
      <c r="BV226" s="1122" t="s">
        <v>35</v>
      </c>
      <c r="BW226" s="1122" t="s">
        <v>35</v>
      </c>
      <c r="BX226" s="1122" t="s">
        <v>35</v>
      </c>
      <c r="BY226" s="1183" t="s">
        <v>35</v>
      </c>
      <c r="BZ226" s="1183" t="s">
        <v>35</v>
      </c>
      <c r="CA226" s="1183" t="s">
        <v>35</v>
      </c>
      <c r="CB226" s="1183" t="s">
        <v>35</v>
      </c>
      <c r="CC226" s="1183" t="s">
        <v>35</v>
      </c>
      <c r="CD226" s="1183" t="s">
        <v>35</v>
      </c>
      <c r="CE226" s="1860"/>
      <c r="CF226" s="1860"/>
      <c r="CG226" s="1860"/>
      <c r="CH226" s="1860"/>
      <c r="CI226" s="1860"/>
      <c r="CJ226" s="1860"/>
      <c r="CK226" s="1860"/>
      <c r="CL226" s="1860"/>
      <c r="CM226" s="1860"/>
      <c r="CN226" s="1860"/>
      <c r="CO226" s="1860"/>
      <c r="CP226" s="1860"/>
      <c r="CQ226" s="1860"/>
      <c r="CR226" s="1860"/>
      <c r="CS226" s="1860"/>
      <c r="CT226" s="1860"/>
      <c r="CU226" s="1860"/>
      <c r="CV226" s="1860"/>
      <c r="CW226" s="1860"/>
      <c r="CX226" s="1860"/>
      <c r="CY226" s="1860"/>
      <c r="CZ226" s="1860"/>
    </row>
    <row r="227" s="424" customFormat="true" ht="15" customHeight="true" x14ac:dyDescent="0.2">
      <c r="A227" s="1275"/>
      <c r="B227" s="1484"/>
      <c r="C227" s="1216"/>
      <c r="D227" s="1217"/>
      <c r="E227" s="1217"/>
      <c r="F227" s="1217"/>
      <c r="G227" s="1262"/>
      <c r="H227" s="1251"/>
      <c r="I227" s="1217"/>
      <c r="J227" s="1217"/>
      <c r="K227" s="1217"/>
      <c r="L227" s="1227"/>
      <c r="M227" s="1239"/>
      <c r="N227" s="1217"/>
      <c r="O227" s="1217"/>
      <c r="P227" s="1217"/>
      <c r="Q227" s="1262"/>
      <c r="R227" s="1251"/>
      <c r="S227" s="1217"/>
      <c r="T227" s="1217"/>
      <c r="U227" s="1217"/>
      <c r="V227" s="1217"/>
      <c r="W227" s="1217"/>
      <c r="X227" s="1217"/>
      <c r="Y227" s="1217"/>
      <c r="Z227" s="1217"/>
      <c r="AA227" s="1217"/>
      <c r="AB227" s="1217"/>
      <c r="AC227" s="1217"/>
      <c r="AD227" s="1910"/>
      <c r="AE227" s="615"/>
      <c r="AF227" s="615"/>
      <c r="AG227" s="615"/>
      <c r="AH227" s="615"/>
      <c r="AI227" s="615"/>
      <c r="AJ227" s="615"/>
      <c r="AK227" s="615"/>
      <c r="AL227" s="615"/>
      <c r="AM227" s="615"/>
      <c r="AN227" s="615"/>
      <c r="AO227" s="615"/>
      <c r="AP227" s="615"/>
      <c r="AQ227" s="615"/>
      <c r="AR227" s="615"/>
      <c r="AS227" s="615"/>
      <c r="AT227" s="615"/>
      <c r="AU227" s="615"/>
      <c r="AV227" s="615"/>
      <c r="AW227" s="615"/>
      <c r="AX227" s="615"/>
      <c r="AY227" s="615"/>
      <c r="AZ227" s="216"/>
      <c r="BA227" s="2221" t="s">
        <v>94</v>
      </c>
      <c r="BB227" s="161" t="s">
        <v>61</v>
      </c>
      <c r="BC227" s="1102" t="s">
        <v>35</v>
      </c>
      <c r="BD227" s="1122" t="s">
        <v>35</v>
      </c>
      <c r="BE227" s="1122" t="s">
        <v>35</v>
      </c>
      <c r="BF227" s="1122" t="s">
        <v>35</v>
      </c>
      <c r="BG227" s="1143" t="s">
        <v>35</v>
      </c>
      <c r="BH227" s="1164" t="s">
        <v>35</v>
      </c>
      <c r="BI227" s="1122" t="s">
        <v>35</v>
      </c>
      <c r="BJ227" s="1122" t="s">
        <v>35</v>
      </c>
      <c r="BK227" s="1122" t="s">
        <v>35</v>
      </c>
      <c r="BL227" s="1143" t="s">
        <v>35</v>
      </c>
      <c r="BM227" s="1164" t="s">
        <v>35</v>
      </c>
      <c r="BN227" s="1122" t="s">
        <v>35</v>
      </c>
      <c r="BO227" s="1122" t="s">
        <v>35</v>
      </c>
      <c r="BP227" s="1122" t="s">
        <v>35</v>
      </c>
      <c r="BQ227" s="1143" t="s">
        <v>35</v>
      </c>
      <c r="BR227" s="1164" t="s">
        <v>35</v>
      </c>
      <c r="BS227" s="1122" t="s">
        <v>35</v>
      </c>
      <c r="BT227" s="1122" t="s">
        <v>35</v>
      </c>
      <c r="BU227" s="1122" t="s">
        <v>35</v>
      </c>
      <c r="BV227" s="1122" t="s">
        <v>35</v>
      </c>
      <c r="BW227" s="1122" t="s">
        <v>35</v>
      </c>
      <c r="BX227" s="1122" t="s">
        <v>35</v>
      </c>
      <c r="BY227" s="1183" t="s">
        <v>35</v>
      </c>
      <c r="BZ227" s="1183" t="s">
        <v>35</v>
      </c>
      <c r="CA227" s="1183" t="s">
        <v>35</v>
      </c>
      <c r="CB227" s="1183" t="s">
        <v>35</v>
      </c>
      <c r="CC227" s="1183" t="s">
        <v>35</v>
      </c>
      <c r="CD227" s="1183" t="s">
        <v>35</v>
      </c>
      <c r="CE227" s="1860"/>
      <c r="CF227" s="1860"/>
      <c r="CG227" s="1860"/>
      <c r="CH227" s="1860"/>
      <c r="CI227" s="1860"/>
      <c r="CJ227" s="1860"/>
      <c r="CK227" s="1860"/>
      <c r="CL227" s="1860"/>
      <c r="CM227" s="1860"/>
      <c r="CN227" s="1860"/>
      <c r="CO227" s="1860"/>
      <c r="CP227" s="1860"/>
      <c r="CQ227" s="1860"/>
      <c r="CR227" s="1860"/>
      <c r="CS227" s="1860"/>
      <c r="CT227" s="1860"/>
      <c r="CU227" s="1860"/>
      <c r="CV227" s="1860"/>
      <c r="CW227" s="1860"/>
      <c r="CX227" s="1860"/>
      <c r="CY227" s="1860"/>
      <c r="CZ227" s="1860"/>
    </row>
    <row r="228" s="424" customFormat="true" ht="15" customHeight="true" x14ac:dyDescent="0.2">
      <c r="A228" s="1276"/>
      <c r="B228" s="1485"/>
      <c r="C228" s="1430"/>
      <c r="D228" s="1431"/>
      <c r="E228" s="1431"/>
      <c r="F228" s="1431"/>
      <c r="G228" s="1432"/>
      <c r="H228" s="1433"/>
      <c r="I228" s="1431"/>
      <c r="J228" s="1431"/>
      <c r="K228" s="1431"/>
      <c r="L228" s="1434"/>
      <c r="M228" s="1430"/>
      <c r="N228" s="1431"/>
      <c r="O228" s="1431"/>
      <c r="P228" s="1431"/>
      <c r="Q228" s="1432"/>
      <c r="R228" s="1433"/>
      <c r="S228" s="1431"/>
      <c r="T228" s="1431"/>
      <c r="U228" s="1431"/>
      <c r="V228" s="1431"/>
      <c r="W228" s="1431"/>
      <c r="X228" s="1431"/>
      <c r="Y228" s="1431"/>
      <c r="Z228" s="1431"/>
      <c r="AA228" s="1431"/>
      <c r="AB228" s="1431"/>
      <c r="AC228" s="1431"/>
      <c r="AD228" s="1434"/>
      <c r="AE228" s="615"/>
      <c r="AF228" s="615"/>
      <c r="AG228" s="615"/>
      <c r="AH228" s="615"/>
      <c r="AI228" s="615"/>
      <c r="AJ228" s="615"/>
      <c r="AK228" s="615"/>
      <c r="AL228" s="615"/>
      <c r="AM228" s="615"/>
      <c r="AN228" s="615"/>
      <c r="AO228" s="615"/>
      <c r="AP228" s="615"/>
      <c r="AQ228" s="615"/>
      <c r="AR228" s="615"/>
      <c r="AS228" s="615"/>
      <c r="AT228" s="615"/>
      <c r="AU228" s="615"/>
      <c r="AV228" s="615"/>
      <c r="AW228" s="615"/>
      <c r="AX228" s="615"/>
      <c r="AY228" s="615"/>
      <c r="AZ228" s="216"/>
      <c r="BA228" s="2221"/>
      <c r="BB228" s="161" t="s">
        <v>91</v>
      </c>
      <c r="BC228" s="1102" t="s">
        <v>35</v>
      </c>
      <c r="BD228" s="1122" t="s">
        <v>35</v>
      </c>
      <c r="BE228" s="1122" t="s">
        <v>35</v>
      </c>
      <c r="BF228" s="1122" t="s">
        <v>35</v>
      </c>
      <c r="BG228" s="1143" t="s">
        <v>35</v>
      </c>
      <c r="BH228" s="1164" t="s">
        <v>35</v>
      </c>
      <c r="BI228" s="1122" t="s">
        <v>35</v>
      </c>
      <c r="BJ228" s="1122" t="s">
        <v>35</v>
      </c>
      <c r="BK228" s="1122" t="s">
        <v>35</v>
      </c>
      <c r="BL228" s="1143" t="s">
        <v>35</v>
      </c>
      <c r="BM228" s="1164" t="s">
        <v>35</v>
      </c>
      <c r="BN228" s="1122" t="s">
        <v>35</v>
      </c>
      <c r="BO228" s="1122" t="s">
        <v>35</v>
      </c>
      <c r="BP228" s="1122" t="s">
        <v>35</v>
      </c>
      <c r="BQ228" s="1143" t="s">
        <v>35</v>
      </c>
      <c r="BR228" s="1164" t="s">
        <v>35</v>
      </c>
      <c r="BS228" s="1122" t="s">
        <v>35</v>
      </c>
      <c r="BT228" s="1122" t="s">
        <v>35</v>
      </c>
      <c r="BU228" s="1122" t="s">
        <v>35</v>
      </c>
      <c r="BV228" s="1122" t="s">
        <v>35</v>
      </c>
      <c r="BW228" s="1122" t="s">
        <v>35</v>
      </c>
      <c r="BX228" s="1122" t="s">
        <v>35</v>
      </c>
      <c r="BY228" s="1183" t="s">
        <v>35</v>
      </c>
      <c r="BZ228" s="1183" t="s">
        <v>35</v>
      </c>
      <c r="CA228" s="1183" t="s">
        <v>35</v>
      </c>
      <c r="CB228" s="1183" t="s">
        <v>35</v>
      </c>
      <c r="CC228" s="1183" t="s">
        <v>35</v>
      </c>
      <c r="CD228" s="1183" t="s">
        <v>35</v>
      </c>
      <c r="CE228" s="1860"/>
      <c r="CF228" s="1860"/>
      <c r="CG228" s="1860"/>
      <c r="CH228" s="1860"/>
      <c r="CI228" s="1860"/>
      <c r="CJ228" s="1860"/>
      <c r="CK228" s="1860"/>
      <c r="CL228" s="1860"/>
      <c r="CM228" s="1860"/>
      <c r="CN228" s="1860"/>
      <c r="CO228" s="1860"/>
      <c r="CP228" s="1860"/>
      <c r="CQ228" s="1860"/>
      <c r="CR228" s="1860"/>
      <c r="CS228" s="1860"/>
      <c r="CT228" s="1860"/>
      <c r="CU228" s="1860"/>
      <c r="CV228" s="1860"/>
      <c r="CW228" s="1860"/>
      <c r="CX228" s="1860"/>
      <c r="CY228" s="1860"/>
      <c r="CZ228" s="1860"/>
    </row>
    <row r="229" s="424" customFormat="true" ht="15" customHeight="true" x14ac:dyDescent="0.2">
      <c r="A229" s="1277"/>
      <c r="B229" s="1486"/>
      <c r="C229" s="1413"/>
      <c r="D229" s="1414"/>
      <c r="E229" s="1414"/>
      <c r="F229" s="1414"/>
      <c r="G229" s="1415"/>
      <c r="H229" s="1416"/>
      <c r="I229" s="1414"/>
      <c r="J229" s="1414"/>
      <c r="K229" s="1414"/>
      <c r="L229" s="1417"/>
      <c r="M229" s="1413"/>
      <c r="N229" s="1414"/>
      <c r="O229" s="1414"/>
      <c r="P229" s="1414"/>
      <c r="Q229" s="1415"/>
      <c r="R229" s="1416"/>
      <c r="S229" s="1414"/>
      <c r="T229" s="1414"/>
      <c r="U229" s="1414"/>
      <c r="V229" s="1414"/>
      <c r="W229" s="1414"/>
      <c r="X229" s="1414"/>
      <c r="Y229" s="1414"/>
      <c r="Z229" s="1414"/>
      <c r="AA229" s="1414"/>
      <c r="AB229" s="1414"/>
      <c r="AC229" s="1414"/>
      <c r="AD229" s="1417"/>
      <c r="AE229" s="615"/>
      <c r="AF229" s="615"/>
      <c r="AG229" s="615"/>
      <c r="AH229" s="615"/>
      <c r="AI229" s="615"/>
      <c r="AJ229" s="615"/>
      <c r="AK229" s="615"/>
      <c r="AL229" s="615"/>
      <c r="AM229" s="615"/>
      <c r="AN229" s="615"/>
      <c r="AO229" s="615"/>
      <c r="AP229" s="615"/>
      <c r="AQ229" s="615"/>
      <c r="AR229" s="615"/>
      <c r="AS229" s="615"/>
      <c r="AT229" s="615"/>
      <c r="AU229" s="615"/>
      <c r="AV229" s="615"/>
      <c r="AW229" s="615"/>
      <c r="AX229" s="615"/>
      <c r="AY229" s="615"/>
      <c r="AZ229" s="216"/>
      <c r="BA229" s="2221"/>
      <c r="BB229" s="161" t="s">
        <v>92</v>
      </c>
      <c r="BC229" s="1102" t="s">
        <v>35</v>
      </c>
      <c r="BD229" s="1122" t="s">
        <v>35</v>
      </c>
      <c r="BE229" s="1122" t="s">
        <v>35</v>
      </c>
      <c r="BF229" s="1122" t="s">
        <v>35</v>
      </c>
      <c r="BG229" s="1143" t="s">
        <v>35</v>
      </c>
      <c r="BH229" s="1164" t="s">
        <v>35</v>
      </c>
      <c r="BI229" s="1122" t="s">
        <v>35</v>
      </c>
      <c r="BJ229" s="1122" t="s">
        <v>35</v>
      </c>
      <c r="BK229" s="1122" t="s">
        <v>35</v>
      </c>
      <c r="BL229" s="1143" t="s">
        <v>35</v>
      </c>
      <c r="BM229" s="1164" t="s">
        <v>35</v>
      </c>
      <c r="BN229" s="1122" t="s">
        <v>35</v>
      </c>
      <c r="BO229" s="1122" t="s">
        <v>35</v>
      </c>
      <c r="BP229" s="1122" t="s">
        <v>35</v>
      </c>
      <c r="BQ229" s="1143" t="s">
        <v>35</v>
      </c>
      <c r="BR229" s="1164" t="s">
        <v>35</v>
      </c>
      <c r="BS229" s="1122" t="s">
        <v>35</v>
      </c>
      <c r="BT229" s="1122" t="s">
        <v>35</v>
      </c>
      <c r="BU229" s="1122" t="s">
        <v>35</v>
      </c>
      <c r="BV229" s="1122" t="s">
        <v>35</v>
      </c>
      <c r="BW229" s="1122" t="s">
        <v>35</v>
      </c>
      <c r="BX229" s="1122" t="s">
        <v>35</v>
      </c>
      <c r="BY229" s="1183" t="s">
        <v>35</v>
      </c>
      <c r="BZ229" s="1183" t="s">
        <v>35</v>
      </c>
      <c r="CA229" s="1183" t="s">
        <v>35</v>
      </c>
      <c r="CB229" s="1183" t="s">
        <v>35</v>
      </c>
      <c r="CC229" s="1183" t="s">
        <v>35</v>
      </c>
      <c r="CD229" s="1183" t="s">
        <v>35</v>
      </c>
      <c r="CE229" s="1860"/>
      <c r="CF229" s="1860"/>
      <c r="CG229" s="1860"/>
      <c r="CH229" s="1860"/>
      <c r="CI229" s="1860"/>
      <c r="CJ229" s="1860"/>
      <c r="CK229" s="1860"/>
      <c r="CL229" s="1860"/>
      <c r="CM229" s="1860"/>
      <c r="CN229" s="1860"/>
      <c r="CO229" s="1860"/>
      <c r="CP229" s="1860"/>
      <c r="CQ229" s="1860"/>
      <c r="CR229" s="1860"/>
      <c r="CS229" s="1860"/>
      <c r="CT229" s="1860"/>
      <c r="CU229" s="1860"/>
      <c r="CV229" s="1860"/>
      <c r="CW229" s="1860"/>
      <c r="CX229" s="1860"/>
      <c r="CY229" s="1860"/>
      <c r="CZ229" s="1860"/>
    </row>
    <row r="230" s="424" customFormat="true" ht="15" customHeight="true" x14ac:dyDescent="0.2">
      <c r="A230" s="1278"/>
      <c r="B230" s="1487"/>
      <c r="C230" s="1418"/>
      <c r="D230" s="1419"/>
      <c r="E230" s="1419"/>
      <c r="F230" s="1419"/>
      <c r="G230" s="1420"/>
      <c r="H230" s="1421"/>
      <c r="I230" s="1419"/>
      <c r="J230" s="1419"/>
      <c r="K230" s="1419"/>
      <c r="L230" s="1422"/>
      <c r="M230" s="1418"/>
      <c r="N230" s="1419"/>
      <c r="O230" s="1419"/>
      <c r="P230" s="1419"/>
      <c r="Q230" s="1420"/>
      <c r="R230" s="1421"/>
      <c r="S230" s="1419"/>
      <c r="T230" s="1419"/>
      <c r="U230" s="1419"/>
      <c r="V230" s="1419"/>
      <c r="W230" s="1419"/>
      <c r="X230" s="1419"/>
      <c r="Y230" s="1419"/>
      <c r="Z230" s="1419"/>
      <c r="AA230" s="1419"/>
      <c r="AB230" s="1419"/>
      <c r="AC230" s="1419"/>
      <c r="AD230" s="1422"/>
      <c r="AE230" s="615"/>
      <c r="AF230" s="615"/>
      <c r="AG230" s="615"/>
      <c r="AH230" s="615"/>
      <c r="AI230" s="615"/>
      <c r="AJ230" s="615"/>
      <c r="AK230" s="615"/>
      <c r="AL230" s="615"/>
      <c r="AM230" s="615"/>
      <c r="AN230" s="615"/>
      <c r="AO230" s="615"/>
      <c r="AP230" s="615"/>
      <c r="AQ230" s="615"/>
      <c r="AR230" s="615"/>
      <c r="AS230" s="615"/>
      <c r="AT230" s="615"/>
      <c r="AU230" s="615"/>
      <c r="AV230" s="615"/>
      <c r="AW230" s="615"/>
      <c r="AX230" s="615"/>
      <c r="AY230" s="615"/>
      <c r="AZ230" s="216"/>
      <c r="BA230" s="2221"/>
      <c r="BB230" s="161" t="s">
        <v>93</v>
      </c>
      <c r="BC230" s="1102" t="s">
        <v>35</v>
      </c>
      <c r="BD230" s="1122" t="s">
        <v>35</v>
      </c>
      <c r="BE230" s="1122" t="s">
        <v>35</v>
      </c>
      <c r="BF230" s="1122" t="s">
        <v>35</v>
      </c>
      <c r="BG230" s="1143" t="s">
        <v>35</v>
      </c>
      <c r="BH230" s="1164" t="s">
        <v>35</v>
      </c>
      <c r="BI230" s="1122" t="s">
        <v>35</v>
      </c>
      <c r="BJ230" s="1122" t="s">
        <v>35</v>
      </c>
      <c r="BK230" s="1122" t="s">
        <v>35</v>
      </c>
      <c r="BL230" s="1143" t="s">
        <v>35</v>
      </c>
      <c r="BM230" s="1164" t="s">
        <v>35</v>
      </c>
      <c r="BN230" s="1122" t="s">
        <v>35</v>
      </c>
      <c r="BO230" s="1122" t="s">
        <v>35</v>
      </c>
      <c r="BP230" s="1122" t="s">
        <v>35</v>
      </c>
      <c r="BQ230" s="1143" t="s">
        <v>35</v>
      </c>
      <c r="BR230" s="1164" t="s">
        <v>35</v>
      </c>
      <c r="BS230" s="1122" t="s">
        <v>35</v>
      </c>
      <c r="BT230" s="1122" t="s">
        <v>35</v>
      </c>
      <c r="BU230" s="1122" t="s">
        <v>35</v>
      </c>
      <c r="BV230" s="1122" t="s">
        <v>35</v>
      </c>
      <c r="BW230" s="1122" t="s">
        <v>35</v>
      </c>
      <c r="BX230" s="1122" t="s">
        <v>35</v>
      </c>
      <c r="BY230" s="1183" t="s">
        <v>35</v>
      </c>
      <c r="BZ230" s="1183" t="s">
        <v>35</v>
      </c>
      <c r="CA230" s="1183" t="s">
        <v>35</v>
      </c>
      <c r="CB230" s="1183" t="s">
        <v>35</v>
      </c>
      <c r="CC230" s="1183" t="s">
        <v>35</v>
      </c>
      <c r="CD230" s="1183" t="s">
        <v>35</v>
      </c>
      <c r="CE230" s="1860"/>
      <c r="CF230" s="1860"/>
      <c r="CG230" s="1860"/>
      <c r="CH230" s="1860"/>
      <c r="CI230" s="1860"/>
      <c r="CJ230" s="1860"/>
      <c r="CK230" s="1860"/>
      <c r="CL230" s="1860"/>
      <c r="CM230" s="1860"/>
      <c r="CN230" s="1860"/>
      <c r="CO230" s="1860"/>
      <c r="CP230" s="1860"/>
      <c r="CQ230" s="1860"/>
      <c r="CR230" s="1860"/>
      <c r="CS230" s="1860"/>
      <c r="CT230" s="1860"/>
      <c r="CU230" s="1860"/>
      <c r="CV230" s="1860"/>
      <c r="CW230" s="1860"/>
      <c r="CX230" s="1860"/>
      <c r="CY230" s="1860"/>
      <c r="CZ230" s="1860"/>
    </row>
    <row r="231" s="424" customFormat="true" ht="15" customHeight="true" x14ac:dyDescent="0.2">
      <c r="A231" s="1279"/>
      <c r="B231" s="1290"/>
      <c r="C231" s="1218"/>
      <c r="D231" s="1219"/>
      <c r="E231" s="1219"/>
      <c r="F231" s="1219"/>
      <c r="G231" s="1263"/>
      <c r="H231" s="1252"/>
      <c r="I231" s="1219"/>
      <c r="J231" s="1219"/>
      <c r="K231" s="1219"/>
      <c r="L231" s="1228"/>
      <c r="M231" s="1240"/>
      <c r="N231" s="1219"/>
      <c r="O231" s="1219"/>
      <c r="P231" s="1219"/>
      <c r="Q231" s="1263"/>
      <c r="R231" s="1252"/>
      <c r="S231" s="1219"/>
      <c r="T231" s="1219"/>
      <c r="U231" s="1219"/>
      <c r="V231" s="1219"/>
      <c r="W231" s="1219"/>
      <c r="X231" s="1219"/>
      <c r="Y231" s="1219"/>
      <c r="Z231" s="1219"/>
      <c r="AA231" s="1219"/>
      <c r="AB231" s="1220"/>
      <c r="AC231" s="879"/>
      <c r="AD231" s="890"/>
      <c r="AE231" s="615"/>
      <c r="AF231" s="615"/>
      <c r="AG231" s="615"/>
      <c r="AH231" s="615"/>
      <c r="AI231" s="615"/>
      <c r="AJ231" s="615"/>
      <c r="AK231" s="615"/>
      <c r="AL231" s="615"/>
      <c r="AM231" s="615"/>
      <c r="AN231" s="615"/>
      <c r="AO231" s="615"/>
      <c r="AP231" s="615"/>
      <c r="AQ231" s="615"/>
      <c r="AR231" s="615"/>
      <c r="AS231" s="615"/>
      <c r="AT231" s="615"/>
      <c r="AU231" s="615"/>
      <c r="AV231" s="615"/>
      <c r="AW231" s="615"/>
      <c r="AX231" s="615"/>
      <c r="AY231" s="615"/>
      <c r="AZ231" s="216"/>
      <c r="BA231" s="425"/>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1861"/>
      <c r="CF231" s="1861"/>
      <c r="CG231" s="1861"/>
      <c r="CH231" s="1861"/>
      <c r="CI231" s="1861"/>
      <c r="CJ231" s="1861"/>
      <c r="CK231" s="1861"/>
      <c r="CL231" s="1861"/>
      <c r="CM231" s="1861"/>
      <c r="CN231" s="1861"/>
      <c r="CO231" s="1861"/>
      <c r="CP231" s="1861"/>
      <c r="CQ231" s="1861"/>
      <c r="CR231" s="1861"/>
      <c r="CS231" s="1861"/>
      <c r="CT231" s="1861"/>
      <c r="CU231" s="1861"/>
      <c r="CV231" s="1861"/>
      <c r="CW231" s="1861"/>
      <c r="CX231" s="1861"/>
      <c r="CY231" s="1861"/>
      <c r="CZ231" s="1861"/>
    </row>
    <row r="232" s="424" customFormat="true" ht="15" customHeight="true" x14ac:dyDescent="0.2">
      <c r="A232" s="1280"/>
      <c r="B232" s="1291"/>
      <c r="C232" s="1221"/>
      <c r="D232" s="1222"/>
      <c r="E232" s="1222"/>
      <c r="F232" s="1222"/>
      <c r="G232" s="1264"/>
      <c r="H232" s="1253"/>
      <c r="I232" s="1222"/>
      <c r="J232" s="1222"/>
      <c r="K232" s="1222"/>
      <c r="L232" s="1229"/>
      <c r="M232" s="1241"/>
      <c r="N232" s="1222"/>
      <c r="O232" s="1222"/>
      <c r="P232" s="1222"/>
      <c r="Q232" s="1264"/>
      <c r="R232" s="1253"/>
      <c r="S232" s="1222"/>
      <c r="T232" s="1222"/>
      <c r="U232" s="1222"/>
      <c r="V232" s="1222"/>
      <c r="W232" s="1222"/>
      <c r="X232" s="1222"/>
      <c r="Y232" s="1222"/>
      <c r="Z232" s="1222"/>
      <c r="AA232" s="1222"/>
      <c r="AB232" s="1223"/>
      <c r="AC232" s="879"/>
      <c r="AD232" s="890"/>
      <c r="AE232" s="615"/>
      <c r="AF232" s="615"/>
      <c r="AG232" s="615"/>
      <c r="AH232" s="615"/>
      <c r="AI232" s="615"/>
      <c r="AJ232" s="615"/>
      <c r="AK232" s="615"/>
      <c r="AL232" s="615"/>
      <c r="AM232" s="615"/>
      <c r="AN232" s="615"/>
      <c r="AO232" s="615"/>
      <c r="AP232" s="615"/>
      <c r="AQ232" s="615"/>
      <c r="AR232" s="615"/>
      <c r="AS232" s="615"/>
      <c r="AT232" s="615"/>
      <c r="AU232" s="615"/>
      <c r="AV232" s="615"/>
      <c r="AW232" s="615"/>
      <c r="AX232" s="615"/>
      <c r="AY232" s="615"/>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1861"/>
      <c r="CF232" s="1861"/>
      <c r="CG232" s="1861"/>
      <c r="CH232" s="1861"/>
      <c r="CI232" s="1861"/>
      <c r="CJ232" s="1861"/>
      <c r="CK232" s="1861"/>
      <c r="CL232" s="1861"/>
      <c r="CM232" s="1861"/>
      <c r="CN232" s="1861"/>
      <c r="CO232" s="1861"/>
      <c r="CP232" s="1861"/>
      <c r="CQ232" s="1861"/>
      <c r="CR232" s="1861"/>
      <c r="CS232" s="1861"/>
      <c r="CT232" s="1861"/>
      <c r="CU232" s="1861"/>
      <c r="CV232" s="1861"/>
      <c r="CW232" s="1861"/>
      <c r="CX232" s="1861"/>
      <c r="CY232" s="1861"/>
      <c r="CZ232" s="1861"/>
    </row>
    <row r="233" s="424" customFormat="true" ht="15" customHeight="true" x14ac:dyDescent="0.2">
      <c r="A233" s="1281"/>
      <c r="B233" s="1292"/>
      <c r="C233" s="1435"/>
      <c r="D233" s="1436"/>
      <c r="E233" s="1436"/>
      <c r="F233" s="1436"/>
      <c r="G233" s="1437"/>
      <c r="H233" s="1438"/>
      <c r="I233" s="1436"/>
      <c r="J233" s="1436"/>
      <c r="K233" s="1436"/>
      <c r="L233" s="1439"/>
      <c r="M233" s="1440"/>
      <c r="N233" s="1436"/>
      <c r="O233" s="1436"/>
      <c r="P233" s="1436"/>
      <c r="Q233" s="1437"/>
      <c r="R233" s="1438"/>
      <c r="S233" s="1436"/>
      <c r="T233" s="1436"/>
      <c r="U233" s="1436"/>
      <c r="V233" s="1436"/>
      <c r="W233" s="1436"/>
      <c r="X233" s="1436"/>
      <c r="Y233" s="1436"/>
      <c r="Z233" s="1436"/>
      <c r="AA233" s="1436"/>
      <c r="AB233" s="1441"/>
      <c r="AC233" s="879"/>
      <c r="AD233" s="890"/>
      <c r="AE233" s="615"/>
      <c r="AF233" s="615"/>
      <c r="AG233" s="615"/>
      <c r="AH233" s="615"/>
      <c r="AI233" s="615"/>
      <c r="AJ233" s="615"/>
      <c r="AK233" s="615"/>
      <c r="AL233" s="615"/>
      <c r="AM233" s="615"/>
      <c r="AN233" s="615"/>
      <c r="AO233" s="615"/>
      <c r="AP233" s="615"/>
      <c r="AQ233" s="615"/>
      <c r="AR233" s="615"/>
      <c r="AS233" s="615"/>
      <c r="AT233" s="615"/>
      <c r="AU233" s="615"/>
      <c r="AV233" s="615"/>
      <c r="AW233" s="615"/>
      <c r="AX233" s="615"/>
      <c r="AY233" s="615"/>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1861"/>
      <c r="CF233" s="1861"/>
      <c r="CG233" s="1861"/>
      <c r="CH233" s="1861"/>
      <c r="CI233" s="1861"/>
      <c r="CJ233" s="1861"/>
      <c r="CK233" s="1861"/>
      <c r="CL233" s="1861"/>
      <c r="CM233" s="1861"/>
      <c r="CN233" s="1861"/>
      <c r="CO233" s="1861"/>
      <c r="CP233" s="1861"/>
      <c r="CQ233" s="1861"/>
      <c r="CR233" s="1861"/>
      <c r="CS233" s="1861"/>
      <c r="CT233" s="1861"/>
      <c r="CU233" s="1861"/>
      <c r="CV233" s="1861"/>
      <c r="CW233" s="1861"/>
      <c r="CX233" s="1861"/>
      <c r="CY233" s="1861"/>
      <c r="CZ233" s="1861"/>
    </row>
    <row r="234" s="424" customFormat="true" ht="15" customHeight="true" x14ac:dyDescent="0.2">
      <c r="A234" s="1282"/>
      <c r="B234" s="1293"/>
      <c r="C234" s="1442"/>
      <c r="D234" s="1443"/>
      <c r="E234" s="1443"/>
      <c r="F234" s="1443"/>
      <c r="G234" s="1444"/>
      <c r="H234" s="1445"/>
      <c r="I234" s="1443"/>
      <c r="J234" s="1443"/>
      <c r="K234" s="1443"/>
      <c r="L234" s="1446"/>
      <c r="M234" s="1447"/>
      <c r="N234" s="1443"/>
      <c r="O234" s="1443"/>
      <c r="P234" s="1443"/>
      <c r="Q234" s="1444"/>
      <c r="R234" s="1445"/>
      <c r="S234" s="1443"/>
      <c r="T234" s="1443"/>
      <c r="U234" s="1443"/>
      <c r="V234" s="1443"/>
      <c r="W234" s="1443"/>
      <c r="X234" s="1443"/>
      <c r="Y234" s="1443"/>
      <c r="Z234" s="1443"/>
      <c r="AA234" s="1443"/>
      <c r="AB234" s="1448"/>
      <c r="AC234" s="879"/>
      <c r="AD234" s="890"/>
      <c r="AE234" s="615"/>
      <c r="AF234" s="615"/>
      <c r="AG234" s="615"/>
      <c r="AH234" s="615"/>
      <c r="AI234" s="615"/>
      <c r="AJ234" s="615"/>
      <c r="AK234" s="615"/>
      <c r="AL234" s="615"/>
      <c r="AM234" s="615"/>
      <c r="AN234" s="615"/>
      <c r="AO234" s="615"/>
      <c r="AP234" s="615"/>
      <c r="AQ234" s="615"/>
      <c r="AR234" s="615"/>
      <c r="AS234" s="615"/>
      <c r="AT234" s="615"/>
      <c r="AU234" s="615"/>
      <c r="AV234" s="615"/>
      <c r="AW234" s="615"/>
      <c r="AX234" s="615"/>
      <c r="AY234" s="615"/>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1861"/>
      <c r="CF234" s="1861"/>
      <c r="CG234" s="1861"/>
      <c r="CH234" s="1861"/>
      <c r="CI234" s="1861"/>
      <c r="CJ234" s="1861"/>
      <c r="CK234" s="1861"/>
      <c r="CL234" s="1861"/>
      <c r="CM234" s="1861"/>
      <c r="CN234" s="1861"/>
      <c r="CO234" s="1861"/>
      <c r="CP234" s="1861"/>
      <c r="CQ234" s="1861"/>
      <c r="CR234" s="1861"/>
      <c r="CS234" s="1861"/>
      <c r="CT234" s="1861"/>
      <c r="CU234" s="1861"/>
      <c r="CV234" s="1861"/>
      <c r="CW234" s="1861"/>
      <c r="CX234" s="1861"/>
      <c r="CY234" s="1861"/>
      <c r="CZ234" s="1861"/>
    </row>
    <row r="235" s="424" customFormat="true" ht="15" customHeight="true" x14ac:dyDescent="0.2">
      <c r="A235" s="1282"/>
      <c r="B235" s="1293"/>
      <c r="C235" s="1442"/>
      <c r="D235" s="1443"/>
      <c r="E235" s="1443"/>
      <c r="F235" s="1443"/>
      <c r="G235" s="1444"/>
      <c r="H235" s="1445"/>
      <c r="I235" s="1443"/>
      <c r="J235" s="1443"/>
      <c r="K235" s="1443"/>
      <c r="L235" s="1446"/>
      <c r="M235" s="1447"/>
      <c r="N235" s="1443"/>
      <c r="O235" s="1443"/>
      <c r="P235" s="1443"/>
      <c r="Q235" s="1444"/>
      <c r="R235" s="1445"/>
      <c r="S235" s="1443"/>
      <c r="T235" s="1443"/>
      <c r="U235" s="1443"/>
      <c r="V235" s="1443"/>
      <c r="W235" s="1443"/>
      <c r="X235" s="1443"/>
      <c r="Y235" s="1443"/>
      <c r="Z235" s="1443"/>
      <c r="AA235" s="1443"/>
      <c r="AB235" s="1448"/>
      <c r="AC235" s="879"/>
      <c r="AD235" s="890"/>
      <c r="AE235" s="615"/>
      <c r="AF235" s="615"/>
      <c r="AG235" s="615"/>
      <c r="AH235" s="615"/>
      <c r="AI235" s="615"/>
      <c r="AJ235" s="615"/>
      <c r="AK235" s="615"/>
      <c r="AL235" s="615"/>
      <c r="AM235" s="615"/>
      <c r="AN235" s="615"/>
      <c r="AO235" s="615"/>
      <c r="AP235" s="615"/>
      <c r="AQ235" s="615"/>
      <c r="AR235" s="615"/>
      <c r="AS235" s="615"/>
      <c r="AT235" s="615"/>
      <c r="AU235" s="615"/>
      <c r="AV235" s="615"/>
      <c r="AW235" s="615"/>
      <c r="AX235" s="615"/>
      <c r="AY235" s="615"/>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1861"/>
      <c r="CF235" s="1861"/>
      <c r="CG235" s="1861"/>
      <c r="CH235" s="1861"/>
      <c r="CI235" s="1861"/>
      <c r="CJ235" s="1861"/>
      <c r="CK235" s="1861"/>
      <c r="CL235" s="1861"/>
      <c r="CM235" s="1861"/>
      <c r="CN235" s="1861"/>
      <c r="CO235" s="1861"/>
      <c r="CP235" s="1861"/>
      <c r="CQ235" s="1861"/>
      <c r="CR235" s="1861"/>
      <c r="CS235" s="1861"/>
      <c r="CT235" s="1861"/>
      <c r="CU235" s="1861"/>
      <c r="CV235" s="1861"/>
      <c r="CW235" s="1861"/>
      <c r="CX235" s="1861"/>
      <c r="CY235" s="1861"/>
      <c r="CZ235" s="1861"/>
    </row>
    <row r="236" s="424" customFormat="true" ht="15" customHeight="true" x14ac:dyDescent="0.2">
      <c r="A236" s="1282"/>
      <c r="B236" s="1293"/>
      <c r="C236" s="1442"/>
      <c r="D236" s="1443"/>
      <c r="E236" s="1443"/>
      <c r="F236" s="1443"/>
      <c r="G236" s="1444"/>
      <c r="H236" s="1445"/>
      <c r="I236" s="1443"/>
      <c r="J236" s="1443"/>
      <c r="K236" s="1443"/>
      <c r="L236" s="1446"/>
      <c r="M236" s="1447"/>
      <c r="N236" s="1443"/>
      <c r="O236" s="1443"/>
      <c r="P236" s="1443"/>
      <c r="Q236" s="1444"/>
      <c r="R236" s="1445"/>
      <c r="S236" s="1443"/>
      <c r="T236" s="1443"/>
      <c r="U236" s="1443"/>
      <c r="V236" s="1443"/>
      <c r="W236" s="1443"/>
      <c r="X236" s="1443"/>
      <c r="Y236" s="1443"/>
      <c r="Z236" s="1443"/>
      <c r="AA236" s="1443"/>
      <c r="AB236" s="1448"/>
      <c r="AC236" s="879"/>
      <c r="AD236" s="890"/>
      <c r="AE236" s="615"/>
      <c r="AF236" s="615"/>
      <c r="AG236" s="615"/>
      <c r="AH236" s="615"/>
      <c r="AI236" s="615"/>
      <c r="AJ236" s="615"/>
      <c r="AK236" s="615"/>
      <c r="AL236" s="615"/>
      <c r="AM236" s="615"/>
      <c r="AN236" s="615"/>
      <c r="AO236" s="615"/>
      <c r="AP236" s="615"/>
      <c r="AQ236" s="615"/>
      <c r="AR236" s="615"/>
      <c r="AS236" s="615"/>
      <c r="AT236" s="615"/>
      <c r="AU236" s="615"/>
      <c r="AV236" s="615"/>
      <c r="AW236" s="615"/>
      <c r="AX236" s="615"/>
      <c r="AY236" s="615"/>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1861"/>
      <c r="CF236" s="1861"/>
      <c r="CG236" s="1861"/>
      <c r="CH236" s="1861"/>
      <c r="CI236" s="1861"/>
      <c r="CJ236" s="1861"/>
      <c r="CK236" s="1861"/>
      <c r="CL236" s="1861"/>
      <c r="CM236" s="1861"/>
      <c r="CN236" s="1861"/>
      <c r="CO236" s="1861"/>
      <c r="CP236" s="1861"/>
      <c r="CQ236" s="1861"/>
      <c r="CR236" s="1861"/>
      <c r="CS236" s="1861"/>
      <c r="CT236" s="1861"/>
      <c r="CU236" s="1861"/>
      <c r="CV236" s="1861"/>
      <c r="CW236" s="1861"/>
      <c r="CX236" s="1861"/>
      <c r="CY236" s="1861"/>
      <c r="CZ236" s="1861"/>
    </row>
    <row r="237" s="424" customFormat="true" ht="15" customHeight="true" x14ac:dyDescent="0.2">
      <c r="A237" s="1282"/>
      <c r="B237" s="1293"/>
      <c r="C237" s="1442"/>
      <c r="D237" s="1443"/>
      <c r="E237" s="1443"/>
      <c r="F237" s="1443"/>
      <c r="G237" s="1444"/>
      <c r="H237" s="1445"/>
      <c r="I237" s="1443"/>
      <c r="J237" s="1443"/>
      <c r="K237" s="1443"/>
      <c r="L237" s="1446"/>
      <c r="M237" s="1447"/>
      <c r="N237" s="1443"/>
      <c r="O237" s="1443"/>
      <c r="P237" s="1443"/>
      <c r="Q237" s="1444"/>
      <c r="R237" s="1445"/>
      <c r="S237" s="1443"/>
      <c r="T237" s="1443"/>
      <c r="U237" s="1443"/>
      <c r="V237" s="1443"/>
      <c r="W237" s="1443"/>
      <c r="X237" s="1443"/>
      <c r="Y237" s="1443"/>
      <c r="Z237" s="1443"/>
      <c r="AA237" s="1443"/>
      <c r="AB237" s="1448"/>
      <c r="AC237" s="879"/>
      <c r="AD237" s="890"/>
      <c r="AE237" s="615"/>
      <c r="AF237" s="615"/>
      <c r="AG237" s="615"/>
      <c r="AH237" s="615"/>
      <c r="AI237" s="615"/>
      <c r="AJ237" s="615"/>
      <c r="AK237" s="615"/>
      <c r="AL237" s="615"/>
      <c r="AM237" s="615"/>
      <c r="AN237" s="615"/>
      <c r="AO237" s="615"/>
      <c r="AP237" s="615"/>
      <c r="AQ237" s="615"/>
      <c r="AR237" s="615"/>
      <c r="AS237" s="615"/>
      <c r="AT237" s="615"/>
      <c r="AU237" s="615"/>
      <c r="AV237" s="615"/>
      <c r="AW237" s="615"/>
      <c r="AX237" s="615"/>
      <c r="AY237" s="615"/>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1861"/>
      <c r="CF237" s="1861"/>
      <c r="CG237" s="1861"/>
      <c r="CH237" s="1861"/>
      <c r="CI237" s="1861"/>
      <c r="CJ237" s="1861"/>
      <c r="CK237" s="1861"/>
      <c r="CL237" s="1861"/>
      <c r="CM237" s="1861"/>
      <c r="CN237" s="1861"/>
      <c r="CO237" s="1861"/>
      <c r="CP237" s="1861"/>
      <c r="CQ237" s="1861"/>
      <c r="CR237" s="1861"/>
      <c r="CS237" s="1861"/>
      <c r="CT237" s="1861"/>
      <c r="CU237" s="1861"/>
      <c r="CV237" s="1861"/>
      <c r="CW237" s="1861"/>
      <c r="CX237" s="1861"/>
      <c r="CY237" s="1861"/>
      <c r="CZ237" s="1861"/>
    </row>
    <row r="238" s="424" customFormat="true" ht="15" customHeight="true" x14ac:dyDescent="0.2">
      <c r="A238" s="1282"/>
      <c r="B238" s="1293"/>
      <c r="C238" s="1442"/>
      <c r="D238" s="1443"/>
      <c r="E238" s="1443"/>
      <c r="F238" s="1443"/>
      <c r="G238" s="1444"/>
      <c r="H238" s="1445"/>
      <c r="I238" s="1443"/>
      <c r="J238" s="1443"/>
      <c r="K238" s="1443"/>
      <c r="L238" s="1446"/>
      <c r="M238" s="1447"/>
      <c r="N238" s="1443"/>
      <c r="O238" s="1443"/>
      <c r="P238" s="1443"/>
      <c r="Q238" s="1444"/>
      <c r="R238" s="1445"/>
      <c r="S238" s="1443"/>
      <c r="T238" s="1443"/>
      <c r="U238" s="1443"/>
      <c r="V238" s="1443"/>
      <c r="W238" s="1443"/>
      <c r="X238" s="1443"/>
      <c r="Y238" s="1443"/>
      <c r="Z238" s="1443"/>
      <c r="AA238" s="1443"/>
      <c r="AB238" s="1448"/>
      <c r="AC238" s="879"/>
      <c r="AD238" s="890"/>
      <c r="AE238" s="615"/>
      <c r="AF238" s="615"/>
      <c r="AG238" s="615"/>
      <c r="AH238" s="615"/>
      <c r="AI238" s="615"/>
      <c r="AJ238" s="615"/>
      <c r="AK238" s="615"/>
      <c r="AL238" s="615"/>
      <c r="AM238" s="615"/>
      <c r="AN238" s="615"/>
      <c r="AO238" s="615"/>
      <c r="AP238" s="615"/>
      <c r="AQ238" s="615"/>
      <c r="AR238" s="615"/>
      <c r="AS238" s="615"/>
      <c r="AT238" s="615"/>
      <c r="AU238" s="615"/>
      <c r="AV238" s="615"/>
      <c r="AW238" s="615"/>
      <c r="AX238" s="615"/>
      <c r="AY238" s="615"/>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1861"/>
      <c r="CF238" s="1861"/>
      <c r="CG238" s="1861"/>
      <c r="CH238" s="1861"/>
      <c r="CI238" s="1861"/>
      <c r="CJ238" s="1861"/>
      <c r="CK238" s="1861"/>
      <c r="CL238" s="1861"/>
      <c r="CM238" s="1861"/>
      <c r="CN238" s="1861"/>
      <c r="CO238" s="1861"/>
      <c r="CP238" s="1861"/>
      <c r="CQ238" s="1861"/>
      <c r="CR238" s="1861"/>
      <c r="CS238" s="1861"/>
      <c r="CT238" s="1861"/>
      <c r="CU238" s="1861"/>
      <c r="CV238" s="1861"/>
      <c r="CW238" s="1861"/>
      <c r="CX238" s="1861"/>
      <c r="CY238" s="1861"/>
      <c r="CZ238" s="1861"/>
    </row>
    <row r="239" s="424" customFormat="true" ht="15" customHeight="true" x14ac:dyDescent="0.2">
      <c r="A239" s="1282"/>
      <c r="B239" s="1293"/>
      <c r="C239" s="1442"/>
      <c r="D239" s="1443"/>
      <c r="E239" s="1443"/>
      <c r="F239" s="1443"/>
      <c r="G239" s="1444"/>
      <c r="H239" s="1445"/>
      <c r="I239" s="1443"/>
      <c r="J239" s="1443"/>
      <c r="K239" s="1443"/>
      <c r="L239" s="1446"/>
      <c r="M239" s="1447"/>
      <c r="N239" s="1443"/>
      <c r="O239" s="1443"/>
      <c r="P239" s="1443"/>
      <c r="Q239" s="1444"/>
      <c r="R239" s="1445"/>
      <c r="S239" s="1443"/>
      <c r="T239" s="1443"/>
      <c r="U239" s="1443"/>
      <c r="V239" s="1443"/>
      <c r="W239" s="1443"/>
      <c r="X239" s="1443"/>
      <c r="Y239" s="1443"/>
      <c r="Z239" s="1443"/>
      <c r="AA239" s="1443"/>
      <c r="AB239" s="1448"/>
      <c r="AC239" s="879"/>
      <c r="AD239" s="890"/>
      <c r="AE239" s="615"/>
      <c r="AF239" s="615"/>
      <c r="AG239" s="615"/>
      <c r="AH239" s="615"/>
      <c r="AI239" s="615"/>
      <c r="AJ239" s="615"/>
      <c r="AK239" s="615"/>
      <c r="AL239" s="615"/>
      <c r="AM239" s="615"/>
      <c r="AN239" s="615"/>
      <c r="AO239" s="615"/>
      <c r="AP239" s="615"/>
      <c r="AQ239" s="615"/>
      <c r="AR239" s="615"/>
      <c r="AS239" s="615"/>
      <c r="AT239" s="615"/>
      <c r="AU239" s="615"/>
      <c r="AV239" s="615"/>
      <c r="AW239" s="615"/>
      <c r="AX239" s="615"/>
      <c r="AY239" s="615"/>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1861"/>
      <c r="CF239" s="1861"/>
      <c r="CG239" s="1861"/>
      <c r="CH239" s="1861"/>
      <c r="CI239" s="1861"/>
      <c r="CJ239" s="1861"/>
      <c r="CK239" s="1861"/>
      <c r="CL239" s="1861"/>
      <c r="CM239" s="1861"/>
      <c r="CN239" s="1861"/>
      <c r="CO239" s="1861"/>
      <c r="CP239" s="1861"/>
      <c r="CQ239" s="1861"/>
      <c r="CR239" s="1861"/>
      <c r="CS239" s="1861"/>
      <c r="CT239" s="1861"/>
      <c r="CU239" s="1861"/>
      <c r="CV239" s="1861"/>
      <c r="CW239" s="1861"/>
      <c r="CX239" s="1861"/>
      <c r="CY239" s="1861"/>
      <c r="CZ239" s="1861"/>
    </row>
    <row r="240" s="424" customFormat="true" ht="15" customHeight="true" x14ac:dyDescent="0.2">
      <c r="A240" s="1282"/>
      <c r="B240" s="1294"/>
      <c r="C240" s="1442"/>
      <c r="D240" s="1443"/>
      <c r="E240" s="1443"/>
      <c r="F240" s="1443"/>
      <c r="G240" s="1444"/>
      <c r="H240" s="1445"/>
      <c r="I240" s="1443"/>
      <c r="J240" s="1443"/>
      <c r="K240" s="1443"/>
      <c r="L240" s="1446"/>
      <c r="M240" s="1447"/>
      <c r="N240" s="1443"/>
      <c r="O240" s="1443"/>
      <c r="P240" s="1443"/>
      <c r="Q240" s="1444"/>
      <c r="R240" s="1445"/>
      <c r="S240" s="1443"/>
      <c r="T240" s="1443"/>
      <c r="U240" s="1443"/>
      <c r="V240" s="1443"/>
      <c r="W240" s="1443"/>
      <c r="X240" s="1443"/>
      <c r="Y240" s="1443"/>
      <c r="Z240" s="1443"/>
      <c r="AA240" s="1443"/>
      <c r="AB240" s="1448"/>
      <c r="AC240" s="879"/>
      <c r="AD240" s="890"/>
      <c r="AE240" s="615"/>
      <c r="AF240" s="615"/>
      <c r="AG240" s="615"/>
      <c r="AH240" s="615"/>
      <c r="AI240" s="615"/>
      <c r="AJ240" s="615"/>
      <c r="AK240" s="615"/>
      <c r="AL240" s="615"/>
      <c r="AM240" s="615"/>
      <c r="AN240" s="615"/>
      <c r="AO240" s="615"/>
      <c r="AP240" s="615"/>
      <c r="AQ240" s="615"/>
      <c r="AR240" s="615"/>
      <c r="AS240" s="615"/>
      <c r="AT240" s="615"/>
      <c r="AU240" s="615"/>
      <c r="AV240" s="615"/>
      <c r="AW240" s="615"/>
      <c r="AX240" s="615"/>
      <c r="AY240" s="615"/>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1861"/>
      <c r="CF240" s="1861"/>
      <c r="CG240" s="1861"/>
      <c r="CH240" s="1861"/>
      <c r="CI240" s="1861"/>
      <c r="CJ240" s="1861"/>
      <c r="CK240" s="1861"/>
      <c r="CL240" s="1861"/>
      <c r="CM240" s="1861"/>
      <c r="CN240" s="1861"/>
      <c r="CO240" s="1861"/>
      <c r="CP240" s="1861"/>
      <c r="CQ240" s="1861"/>
      <c r="CR240" s="1861"/>
      <c r="CS240" s="1861"/>
      <c r="CT240" s="1861"/>
      <c r="CU240" s="1861"/>
      <c r="CV240" s="1861"/>
      <c r="CW240" s="1861"/>
      <c r="CX240" s="1861"/>
      <c r="CY240" s="1861"/>
      <c r="CZ240" s="1861"/>
    </row>
    <row r="241" s="424" customFormat="true" ht="15" customHeight="true" x14ac:dyDescent="0.2">
      <c r="A241" s="1283"/>
      <c r="B241" s="1295"/>
      <c r="C241" s="1449"/>
      <c r="D241" s="1450"/>
      <c r="E241" s="1450"/>
      <c r="F241" s="1450"/>
      <c r="G241" s="1451"/>
      <c r="H241" s="1452"/>
      <c r="I241" s="1450"/>
      <c r="J241" s="1450"/>
      <c r="K241" s="1450"/>
      <c r="L241" s="1453"/>
      <c r="M241" s="1454"/>
      <c r="N241" s="1450"/>
      <c r="O241" s="1450"/>
      <c r="P241" s="1450"/>
      <c r="Q241" s="1451"/>
      <c r="R241" s="1452"/>
      <c r="S241" s="1450"/>
      <c r="T241" s="1450"/>
      <c r="U241" s="1450"/>
      <c r="V241" s="1450"/>
      <c r="W241" s="1450"/>
      <c r="X241" s="1450"/>
      <c r="Y241" s="1450"/>
      <c r="Z241" s="1450"/>
      <c r="AA241" s="1450"/>
      <c r="AB241" s="1455"/>
      <c r="AC241" s="879"/>
      <c r="AD241" s="890"/>
      <c r="AE241" s="615"/>
      <c r="AF241" s="615"/>
      <c r="AG241" s="615"/>
      <c r="AH241" s="615"/>
      <c r="AI241" s="615"/>
      <c r="AJ241" s="615"/>
      <c r="AK241" s="615"/>
      <c r="AL241" s="615"/>
      <c r="AM241" s="615"/>
      <c r="AN241" s="615"/>
      <c r="AO241" s="615"/>
      <c r="AP241" s="615"/>
      <c r="AQ241" s="615"/>
      <c r="AR241" s="615"/>
      <c r="AS241" s="615"/>
      <c r="AT241" s="615"/>
      <c r="AU241" s="615"/>
      <c r="AV241" s="615"/>
      <c r="AW241" s="615"/>
      <c r="AX241" s="615"/>
      <c r="AY241" s="615"/>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1861"/>
      <c r="CF241" s="1861"/>
      <c r="CG241" s="1861"/>
      <c r="CH241" s="1861"/>
      <c r="CI241" s="1861"/>
      <c r="CJ241" s="1861"/>
      <c r="CK241" s="1861"/>
      <c r="CL241" s="1861"/>
      <c r="CM241" s="1861"/>
      <c r="CN241" s="1861"/>
      <c r="CO241" s="1861"/>
      <c r="CP241" s="1861"/>
      <c r="CQ241" s="1861"/>
      <c r="CR241" s="1861"/>
      <c r="CS241" s="1861"/>
      <c r="CT241" s="1861"/>
      <c r="CU241" s="1861"/>
      <c r="CV241" s="1861"/>
      <c r="CW241" s="1861"/>
      <c r="CX241" s="1861"/>
      <c r="CY241" s="1861"/>
      <c r="CZ241" s="1861"/>
    </row>
    <row r="242" s="424" customFormat="true" ht="15" customHeight="true" x14ac:dyDescent="0.2">
      <c r="A242" s="707"/>
      <c r="B242" s="798"/>
      <c r="C242" s="888"/>
      <c r="D242" s="879"/>
      <c r="E242" s="879"/>
      <c r="F242" s="879"/>
      <c r="G242" s="880"/>
      <c r="H242" s="889"/>
      <c r="I242" s="879"/>
      <c r="J242" s="879"/>
      <c r="K242" s="879"/>
      <c r="L242" s="890"/>
      <c r="M242" s="888"/>
      <c r="N242" s="879"/>
      <c r="O242" s="879"/>
      <c r="P242" s="879"/>
      <c r="Q242" s="880"/>
      <c r="R242" s="889"/>
      <c r="S242" s="879"/>
      <c r="T242" s="879"/>
      <c r="U242" s="879"/>
      <c r="V242" s="879"/>
      <c r="W242" s="879"/>
      <c r="X242" s="879"/>
      <c r="Y242" s="879"/>
      <c r="Z242" s="879"/>
      <c r="AA242" s="879"/>
      <c r="AB242" s="879"/>
      <c r="AC242" s="879"/>
      <c r="AD242" s="890"/>
      <c r="AE242" s="615"/>
      <c r="AF242" s="615"/>
      <c r="AG242" s="615"/>
      <c r="AH242" s="615"/>
      <c r="AI242" s="615"/>
      <c r="AJ242" s="615"/>
      <c r="AK242" s="615"/>
      <c r="AL242" s="615"/>
      <c r="AM242" s="615"/>
      <c r="AN242" s="615"/>
      <c r="AO242" s="615"/>
      <c r="AP242" s="615"/>
      <c r="AQ242" s="615"/>
      <c r="AR242" s="615"/>
      <c r="AS242" s="615"/>
      <c r="AT242" s="615"/>
      <c r="AU242" s="615"/>
      <c r="AV242" s="615"/>
      <c r="AW242" s="615"/>
      <c r="AX242" s="615"/>
      <c r="AY242" s="615"/>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1861"/>
      <c r="CF242" s="1861"/>
      <c r="CG242" s="1861"/>
      <c r="CH242" s="1861"/>
      <c r="CI242" s="1861"/>
      <c r="CJ242" s="1861"/>
      <c r="CK242" s="1861"/>
      <c r="CL242" s="1861"/>
      <c r="CM242" s="1861"/>
      <c r="CN242" s="1861"/>
      <c r="CO242" s="1861"/>
      <c r="CP242" s="1861"/>
      <c r="CQ242" s="1861"/>
      <c r="CR242" s="1861"/>
      <c r="CS242" s="1861"/>
      <c r="CT242" s="1861"/>
      <c r="CU242" s="1861"/>
      <c r="CV242" s="1861"/>
      <c r="CW242" s="1861"/>
      <c r="CX242" s="1861"/>
      <c r="CY242" s="1861"/>
      <c r="CZ242" s="1861"/>
    </row>
    <row r="243" s="424" customFormat="true" ht="15" customHeight="true" x14ac:dyDescent="0.2">
      <c r="A243" s="707"/>
      <c r="B243" s="798"/>
      <c r="C243" s="888"/>
      <c r="D243" s="879"/>
      <c r="E243" s="879"/>
      <c r="F243" s="879"/>
      <c r="G243" s="880"/>
      <c r="H243" s="889"/>
      <c r="I243" s="879"/>
      <c r="J243" s="879"/>
      <c r="K243" s="879"/>
      <c r="L243" s="890"/>
      <c r="M243" s="888"/>
      <c r="N243" s="879"/>
      <c r="O243" s="879"/>
      <c r="P243" s="879"/>
      <c r="Q243" s="880"/>
      <c r="R243" s="889"/>
      <c r="S243" s="879"/>
      <c r="T243" s="879"/>
      <c r="U243" s="879"/>
      <c r="V243" s="879"/>
      <c r="W243" s="879"/>
      <c r="X243" s="879"/>
      <c r="Y243" s="879"/>
      <c r="Z243" s="879"/>
      <c r="AA243" s="879"/>
      <c r="AB243" s="879"/>
      <c r="AC243" s="879"/>
      <c r="AD243" s="890"/>
      <c r="AE243" s="615"/>
      <c r="AF243" s="615"/>
      <c r="AG243" s="615"/>
      <c r="AH243" s="615"/>
      <c r="AI243" s="615"/>
      <c r="AJ243" s="615"/>
      <c r="AK243" s="615"/>
      <c r="AL243" s="615"/>
      <c r="AM243" s="615"/>
      <c r="AN243" s="615"/>
      <c r="AO243" s="615"/>
      <c r="AP243" s="615"/>
      <c r="AQ243" s="615"/>
      <c r="AR243" s="615"/>
      <c r="AS243" s="615"/>
      <c r="AT243" s="615"/>
      <c r="AU243" s="615"/>
      <c r="AV243" s="615"/>
      <c r="AW243" s="615"/>
      <c r="AX243" s="615"/>
      <c r="AY243" s="615"/>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1861"/>
      <c r="CF243" s="1861"/>
      <c r="CG243" s="1861"/>
      <c r="CH243" s="1861"/>
      <c r="CI243" s="1861"/>
      <c r="CJ243" s="1861"/>
      <c r="CK243" s="1861"/>
      <c r="CL243" s="1861"/>
      <c r="CM243" s="1861"/>
      <c r="CN243" s="1861"/>
      <c r="CO243" s="1861"/>
      <c r="CP243" s="1861"/>
      <c r="CQ243" s="1861"/>
      <c r="CR243" s="1861"/>
      <c r="CS243" s="1861"/>
      <c r="CT243" s="1861"/>
      <c r="CU243" s="1861"/>
      <c r="CV243" s="1861"/>
      <c r="CW243" s="1861"/>
      <c r="CX243" s="1861"/>
      <c r="CY243" s="1861"/>
      <c r="CZ243" s="1861"/>
    </row>
    <row r="244" s="424" customFormat="true" ht="15" customHeight="true" x14ac:dyDescent="0.2">
      <c r="A244" s="707"/>
      <c r="B244" s="798"/>
      <c r="C244" s="888"/>
      <c r="D244" s="879"/>
      <c r="E244" s="879"/>
      <c r="F244" s="879"/>
      <c r="G244" s="880"/>
      <c r="H244" s="889"/>
      <c r="I244" s="879"/>
      <c r="J244" s="879"/>
      <c r="K244" s="879"/>
      <c r="L244" s="890"/>
      <c r="M244" s="888"/>
      <c r="N244" s="879"/>
      <c r="O244" s="879"/>
      <c r="P244" s="879"/>
      <c r="Q244" s="880"/>
      <c r="R244" s="889"/>
      <c r="S244" s="879"/>
      <c r="T244" s="879"/>
      <c r="U244" s="879"/>
      <c r="V244" s="879"/>
      <c r="W244" s="879"/>
      <c r="X244" s="879"/>
      <c r="Y244" s="879"/>
      <c r="Z244" s="879"/>
      <c r="AA244" s="879"/>
      <c r="AB244" s="879"/>
      <c r="AC244" s="879"/>
      <c r="AD244" s="890"/>
      <c r="AE244" s="615"/>
      <c r="AF244" s="615"/>
      <c r="AG244" s="615"/>
      <c r="AH244" s="615"/>
      <c r="AI244" s="615"/>
      <c r="AJ244" s="615"/>
      <c r="AK244" s="615"/>
      <c r="AL244" s="615"/>
      <c r="AM244" s="615"/>
      <c r="AN244" s="615"/>
      <c r="AO244" s="615"/>
      <c r="AP244" s="615"/>
      <c r="AQ244" s="615"/>
      <c r="AR244" s="615"/>
      <c r="AS244" s="615"/>
      <c r="AT244" s="615"/>
      <c r="AU244" s="615"/>
      <c r="AV244" s="615"/>
      <c r="AW244" s="615"/>
      <c r="AX244" s="615"/>
      <c r="AY244" s="615"/>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1861"/>
      <c r="CF244" s="1861"/>
      <c r="CG244" s="1861"/>
      <c r="CH244" s="1861"/>
      <c r="CI244" s="1861"/>
      <c r="CJ244" s="1861"/>
      <c r="CK244" s="1861"/>
      <c r="CL244" s="1861"/>
      <c r="CM244" s="1861"/>
      <c r="CN244" s="1861"/>
      <c r="CO244" s="1861"/>
      <c r="CP244" s="1861"/>
      <c r="CQ244" s="1861"/>
      <c r="CR244" s="1861"/>
      <c r="CS244" s="1861"/>
      <c r="CT244" s="1861"/>
      <c r="CU244" s="1861"/>
      <c r="CV244" s="1861"/>
      <c r="CW244" s="1861"/>
      <c r="CX244" s="1861"/>
      <c r="CY244" s="1861"/>
      <c r="CZ244" s="1861"/>
    </row>
    <row r="245" s="424" customFormat="true" ht="15" customHeight="true" x14ac:dyDescent="0.2">
      <c r="A245" s="707"/>
      <c r="B245" s="798"/>
      <c r="C245" s="888"/>
      <c r="D245" s="879"/>
      <c r="E245" s="879"/>
      <c r="F245" s="879"/>
      <c r="G245" s="880"/>
      <c r="H245" s="889"/>
      <c r="I245" s="879"/>
      <c r="J245" s="879"/>
      <c r="K245" s="879"/>
      <c r="L245" s="890"/>
      <c r="M245" s="888"/>
      <c r="N245" s="879"/>
      <c r="O245" s="879"/>
      <c r="P245" s="879"/>
      <c r="Q245" s="880"/>
      <c r="R245" s="889"/>
      <c r="S245" s="879"/>
      <c r="T245" s="879"/>
      <c r="U245" s="879"/>
      <c r="V245" s="879"/>
      <c r="W245" s="879"/>
      <c r="X245" s="879"/>
      <c r="Y245" s="879"/>
      <c r="Z245" s="879"/>
      <c r="AA245" s="879"/>
      <c r="AB245" s="879"/>
      <c r="AC245" s="879"/>
      <c r="AD245" s="890"/>
      <c r="AE245" s="615"/>
      <c r="AF245" s="615"/>
      <c r="AG245" s="615"/>
      <c r="AH245" s="615"/>
      <c r="AI245" s="615"/>
      <c r="AJ245" s="615"/>
      <c r="AK245" s="615"/>
      <c r="AL245" s="615"/>
      <c r="AM245" s="615"/>
      <c r="AN245" s="615"/>
      <c r="AO245" s="615"/>
      <c r="AP245" s="615"/>
      <c r="AQ245" s="615"/>
      <c r="AR245" s="615"/>
      <c r="AS245" s="615"/>
      <c r="AT245" s="615"/>
      <c r="AU245" s="615"/>
      <c r="AV245" s="615"/>
      <c r="AW245" s="615"/>
      <c r="AX245" s="615"/>
      <c r="AY245" s="615"/>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1861"/>
      <c r="CF245" s="1861"/>
      <c r="CG245" s="1861"/>
      <c r="CH245" s="1861"/>
      <c r="CI245" s="1861"/>
      <c r="CJ245" s="1861"/>
      <c r="CK245" s="1861"/>
      <c r="CL245" s="1861"/>
      <c r="CM245" s="1861"/>
      <c r="CN245" s="1861"/>
      <c r="CO245" s="1861"/>
      <c r="CP245" s="1861"/>
      <c r="CQ245" s="1861"/>
      <c r="CR245" s="1861"/>
      <c r="CS245" s="1861"/>
      <c r="CT245" s="1861"/>
      <c r="CU245" s="1861"/>
      <c r="CV245" s="1861"/>
      <c r="CW245" s="1861"/>
      <c r="CX245" s="1861"/>
      <c r="CY245" s="1861"/>
      <c r="CZ245" s="1861"/>
    </row>
    <row r="246" s="424" customFormat="true" ht="15" customHeight="true" x14ac:dyDescent="0.2">
      <c r="A246" s="707"/>
      <c r="B246" s="798"/>
      <c r="C246" s="888"/>
      <c r="D246" s="879"/>
      <c r="E246" s="879"/>
      <c r="F246" s="879"/>
      <c r="G246" s="880"/>
      <c r="H246" s="889"/>
      <c r="I246" s="879"/>
      <c r="J246" s="879"/>
      <c r="K246" s="879"/>
      <c r="L246" s="890"/>
      <c r="M246" s="888"/>
      <c r="N246" s="879"/>
      <c r="O246" s="879"/>
      <c r="P246" s="879"/>
      <c r="Q246" s="880"/>
      <c r="R246" s="889"/>
      <c r="S246" s="879"/>
      <c r="T246" s="879"/>
      <c r="U246" s="879"/>
      <c r="V246" s="879"/>
      <c r="W246" s="879"/>
      <c r="X246" s="879"/>
      <c r="Y246" s="879"/>
      <c r="Z246" s="879"/>
      <c r="AA246" s="879"/>
      <c r="AB246" s="879"/>
      <c r="AC246" s="879"/>
      <c r="AD246" s="890"/>
      <c r="AE246" s="615"/>
      <c r="AF246" s="615"/>
      <c r="AG246" s="615"/>
      <c r="AH246" s="615"/>
      <c r="AI246" s="615"/>
      <c r="AJ246" s="615"/>
      <c r="AK246" s="615"/>
      <c r="AL246" s="615"/>
      <c r="AM246" s="615"/>
      <c r="AN246" s="615"/>
      <c r="AO246" s="615"/>
      <c r="AP246" s="615"/>
      <c r="AQ246" s="615"/>
      <c r="AR246" s="615"/>
      <c r="AS246" s="615"/>
      <c r="AT246" s="615"/>
      <c r="AU246" s="615"/>
      <c r="AV246" s="615"/>
      <c r="AW246" s="615"/>
      <c r="AX246" s="615"/>
      <c r="AY246" s="615"/>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1861"/>
      <c r="CF246" s="1861"/>
      <c r="CG246" s="1861"/>
      <c r="CH246" s="1861"/>
      <c r="CI246" s="1861"/>
      <c r="CJ246" s="1861"/>
      <c r="CK246" s="1861"/>
      <c r="CL246" s="1861"/>
      <c r="CM246" s="1861"/>
      <c r="CN246" s="1861"/>
      <c r="CO246" s="1861"/>
      <c r="CP246" s="1861"/>
      <c r="CQ246" s="1861"/>
      <c r="CR246" s="1861"/>
      <c r="CS246" s="1861"/>
      <c r="CT246" s="1861"/>
      <c r="CU246" s="1861"/>
      <c r="CV246" s="1861"/>
      <c r="CW246" s="1861"/>
      <c r="CX246" s="1861"/>
      <c r="CY246" s="1861"/>
      <c r="CZ246" s="1861"/>
    </row>
    <row r="247" s="424" customFormat="true" ht="15" customHeight="true" x14ac:dyDescent="0.2">
      <c r="A247" s="707"/>
      <c r="B247" s="798"/>
      <c r="C247" s="888"/>
      <c r="D247" s="879"/>
      <c r="E247" s="879"/>
      <c r="F247" s="879"/>
      <c r="G247" s="880"/>
      <c r="H247" s="889"/>
      <c r="I247" s="879"/>
      <c r="J247" s="879"/>
      <c r="K247" s="879"/>
      <c r="L247" s="890"/>
      <c r="M247" s="888"/>
      <c r="N247" s="879"/>
      <c r="O247" s="879"/>
      <c r="P247" s="879"/>
      <c r="Q247" s="880"/>
      <c r="R247" s="889"/>
      <c r="S247" s="879"/>
      <c r="T247" s="879"/>
      <c r="U247" s="879"/>
      <c r="V247" s="879"/>
      <c r="W247" s="879"/>
      <c r="X247" s="879"/>
      <c r="Y247" s="879"/>
      <c r="Z247" s="879"/>
      <c r="AA247" s="879"/>
      <c r="AB247" s="879"/>
      <c r="AC247" s="879"/>
      <c r="AD247" s="890"/>
      <c r="AE247" s="615"/>
      <c r="AF247" s="615"/>
      <c r="AG247" s="615"/>
      <c r="AH247" s="615"/>
      <c r="AI247" s="615"/>
      <c r="AJ247" s="615"/>
      <c r="AK247" s="615"/>
      <c r="AL247" s="615"/>
      <c r="AM247" s="615"/>
      <c r="AN247" s="615"/>
      <c r="AO247" s="615"/>
      <c r="AP247" s="615"/>
      <c r="AQ247" s="615"/>
      <c r="AR247" s="615"/>
      <c r="AS247" s="615"/>
      <c r="AT247" s="615"/>
      <c r="AU247" s="615"/>
      <c r="AV247" s="615"/>
      <c r="AW247" s="615"/>
      <c r="AX247" s="615"/>
      <c r="AY247" s="615"/>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1861"/>
      <c r="CF247" s="1861"/>
      <c r="CG247" s="1861"/>
      <c r="CH247" s="1861"/>
      <c r="CI247" s="1861"/>
      <c r="CJ247" s="1861"/>
      <c r="CK247" s="1861"/>
      <c r="CL247" s="1861"/>
      <c r="CM247" s="1861"/>
      <c r="CN247" s="1861"/>
      <c r="CO247" s="1861"/>
      <c r="CP247" s="1861"/>
      <c r="CQ247" s="1861"/>
      <c r="CR247" s="1861"/>
      <c r="CS247" s="1861"/>
      <c r="CT247" s="1861"/>
      <c r="CU247" s="1861"/>
      <c r="CV247" s="1861"/>
      <c r="CW247" s="1861"/>
      <c r="CX247" s="1861"/>
      <c r="CY247" s="1861"/>
      <c r="CZ247" s="1861"/>
    </row>
    <row r="248" s="424" customFormat="true" ht="15" customHeight="true" x14ac:dyDescent="0.2">
      <c r="A248" s="991"/>
      <c r="B248" s="810"/>
      <c r="C248" s="969"/>
      <c r="D248" s="901"/>
      <c r="E248" s="901"/>
      <c r="F248" s="901"/>
      <c r="G248" s="902"/>
      <c r="H248" s="970"/>
      <c r="I248" s="901"/>
      <c r="J248" s="901"/>
      <c r="K248" s="901"/>
      <c r="L248" s="971"/>
      <c r="M248" s="969"/>
      <c r="N248" s="901"/>
      <c r="O248" s="901"/>
      <c r="P248" s="901"/>
      <c r="Q248" s="902"/>
      <c r="R248" s="970"/>
      <c r="S248" s="901"/>
      <c r="T248" s="901"/>
      <c r="U248" s="901"/>
      <c r="V248" s="901"/>
      <c r="W248" s="901"/>
      <c r="X248" s="901"/>
      <c r="Y248" s="901"/>
      <c r="Z248" s="901"/>
      <c r="AA248" s="901"/>
      <c r="AB248" s="901"/>
      <c r="AC248" s="901"/>
      <c r="AD248" s="971"/>
      <c r="AE248" s="615"/>
      <c r="AF248" s="615"/>
      <c r="AG248" s="615"/>
      <c r="AH248" s="615"/>
      <c r="AI248" s="615"/>
      <c r="AJ248" s="615"/>
      <c r="AK248" s="615"/>
      <c r="AL248" s="615"/>
      <c r="AM248" s="615"/>
      <c r="AN248" s="615"/>
      <c r="AO248" s="615"/>
      <c r="AP248" s="615"/>
      <c r="AQ248" s="615"/>
      <c r="AR248" s="615"/>
      <c r="AS248" s="615"/>
      <c r="AT248" s="615"/>
      <c r="AU248" s="615"/>
      <c r="AV248" s="615"/>
      <c r="AW248" s="615"/>
      <c r="AX248" s="615"/>
      <c r="AY248" s="615"/>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1861"/>
      <c r="CF248" s="1861"/>
      <c r="CG248" s="1861"/>
      <c r="CH248" s="1861"/>
      <c r="CI248" s="1861"/>
      <c r="CJ248" s="1861"/>
      <c r="CK248" s="1861"/>
      <c r="CL248" s="1861"/>
      <c r="CM248" s="1861"/>
      <c r="CN248" s="1861"/>
      <c r="CO248" s="1861"/>
      <c r="CP248" s="1861"/>
      <c r="CQ248" s="1861"/>
      <c r="CR248" s="1861"/>
      <c r="CS248" s="1861"/>
      <c r="CT248" s="1861"/>
      <c r="CU248" s="1861"/>
      <c r="CV248" s="1861"/>
      <c r="CW248" s="1861"/>
      <c r="CX248" s="1861"/>
      <c r="CY248" s="1861"/>
      <c r="CZ248" s="1861"/>
    </row>
    <row r="249" s="424" customFormat="true" ht="250.15" customHeight="true" x14ac:dyDescent="0.2">
      <c r="B249" s="423"/>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8"/>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8"/>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8"/>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8"/>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8"/>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8"/>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8"/>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8"/>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8"/>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4" customFormat="true" ht="15" customHeight="true" x14ac:dyDescent="0.2">
      <c r="B259" s="423"/>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222" t="s">
        <v>114</v>
      </c>
      <c r="BD259" s="2223"/>
      <c r="BE259" s="2223"/>
      <c r="BF259" s="2223"/>
      <c r="BG259" s="2224"/>
      <c r="BH259" s="2225" t="s">
        <v>38</v>
      </c>
      <c r="BI259" s="2223"/>
      <c r="BJ259" s="2223"/>
      <c r="BK259" s="2223"/>
      <c r="BL259" s="2224"/>
      <c r="BM259" s="2225" t="s">
        <v>37</v>
      </c>
      <c r="BN259" s="2223"/>
      <c r="BO259" s="2223"/>
      <c r="BP259" s="2223"/>
      <c r="BQ259" s="2226"/>
      <c r="BR259" s="1787" t="s">
        <v>137</v>
      </c>
      <c r="BS259" s="1788"/>
      <c r="BT259" s="1788"/>
      <c r="BU259" s="1788"/>
      <c r="BV259" s="1788"/>
      <c r="BW259" s="1788"/>
      <c r="BX259" s="1788"/>
      <c r="BY259" s="1789"/>
      <c r="BZ259" s="313"/>
      <c r="CA259" s="313"/>
      <c r="CB259" s="313"/>
      <c r="CC259" s="313"/>
      <c r="CD259" s="313"/>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4" customFormat="true" ht="12.75" x14ac:dyDescent="0.2">
      <c r="B260" s="423"/>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146</v>
      </c>
      <c r="BS260" s="178" t="s">
        <v>147</v>
      </c>
      <c r="BT260" s="178" t="s">
        <v>148</v>
      </c>
      <c r="BU260" s="178" t="s">
        <v>149</v>
      </c>
      <c r="BV260" s="178" t="s">
        <v>150</v>
      </c>
      <c r="BW260" s="178" t="s">
        <v>151</v>
      </c>
      <c r="BX260" s="178" t="s">
        <v>152</v>
      </c>
      <c r="BY260" s="179" t="s">
        <v>153</v>
      </c>
      <c r="BZ260" s="179" t="s">
        <v>154</v>
      </c>
      <c r="CA260" s="179" t="s">
        <v>155</v>
      </c>
      <c r="CB260" s="179" t="s">
        <v>156</v>
      </c>
      <c r="CC260" s="179" t="s">
        <v>157</v>
      </c>
      <c r="CD260" s="179" t="s">
        <v>158</v>
      </c>
      <c r="CE260" s="1862"/>
      <c r="CF260" s="1862"/>
      <c r="CG260" s="1862"/>
      <c r="CH260" s="1862"/>
      <c r="CI260" s="1862"/>
      <c r="CJ260" s="1862"/>
      <c r="CK260" s="1862"/>
      <c r="CL260" s="1862"/>
      <c r="CM260" s="1862"/>
      <c r="CN260" s="1862"/>
      <c r="CO260" s="1862"/>
      <c r="CP260" s="1862"/>
      <c r="CQ260" s="1862"/>
      <c r="CR260" s="1862"/>
      <c r="CS260" s="1862"/>
      <c r="CT260" s="1862"/>
      <c r="CU260" s="1862"/>
      <c r="CV260" s="1862"/>
      <c r="CW260" s="1862"/>
      <c r="CX260" s="1862"/>
      <c r="CY260" s="1862"/>
      <c r="CZ260" s="1862"/>
    </row>
    <row r="261" s="424" customFormat="true" ht="15" customHeight="true" x14ac:dyDescent="0.2">
      <c r="B261" s="423"/>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27" t="s">
        <v>73</v>
      </c>
      <c r="BB261" s="294" t="s">
        <v>49</v>
      </c>
      <c r="BC261" s="1103" t="s">
        <v>35</v>
      </c>
      <c r="BD261" s="1123" t="s">
        <v>35</v>
      </c>
      <c r="BE261" s="1123" t="s">
        <v>35</v>
      </c>
      <c r="BF261" s="1123" t="s">
        <v>35</v>
      </c>
      <c r="BG261" s="1144" t="s">
        <v>35</v>
      </c>
      <c r="BH261" s="1165" t="s">
        <v>35</v>
      </c>
      <c r="BI261" s="1123" t="s">
        <v>35</v>
      </c>
      <c r="BJ261" s="1123" t="s">
        <v>35</v>
      </c>
      <c r="BK261" s="1123" t="s">
        <v>35</v>
      </c>
      <c r="BL261" s="1144" t="s">
        <v>35</v>
      </c>
      <c r="BM261" s="1165" t="s">
        <v>35</v>
      </c>
      <c r="BN261" s="1123" t="s">
        <v>35</v>
      </c>
      <c r="BO261" s="1123" t="s">
        <v>35</v>
      </c>
      <c r="BP261" s="1123" t="s">
        <v>35</v>
      </c>
      <c r="BQ261" s="1144" t="s">
        <v>35</v>
      </c>
      <c r="BR261" s="1165" t="s">
        <v>35</v>
      </c>
      <c r="BS261" s="1123" t="s">
        <v>35</v>
      </c>
      <c r="BT261" s="1123" t="s">
        <v>35</v>
      </c>
      <c r="BU261" s="1123" t="s">
        <v>35</v>
      </c>
      <c r="BV261" s="1123" t="s">
        <v>35</v>
      </c>
      <c r="BW261" s="1123" t="s">
        <v>35</v>
      </c>
      <c r="BX261" s="1123" t="s">
        <v>35</v>
      </c>
      <c r="BY261" s="1184" t="s">
        <v>35</v>
      </c>
      <c r="BZ261" s="1184" t="s">
        <v>35</v>
      </c>
      <c r="CA261" s="1184" t="s">
        <v>35</v>
      </c>
      <c r="CB261" s="1184" t="s">
        <v>35</v>
      </c>
      <c r="CC261" s="1184" t="s">
        <v>35</v>
      </c>
      <c r="CD261" s="1184" t="s">
        <v>35</v>
      </c>
      <c r="CE261" s="1863"/>
      <c r="CF261" s="1863"/>
      <c r="CG261" s="1863"/>
      <c r="CH261" s="1863"/>
      <c r="CI261" s="1863"/>
      <c r="CJ261" s="1863"/>
      <c r="CK261" s="1863"/>
      <c r="CL261" s="1863"/>
      <c r="CM261" s="1863"/>
      <c r="CN261" s="1863"/>
      <c r="CO261" s="1863"/>
      <c r="CP261" s="1863"/>
      <c r="CQ261" s="1863"/>
      <c r="CR261" s="1863"/>
      <c r="CS261" s="1863"/>
      <c r="CT261" s="1863"/>
      <c r="CU261" s="1863"/>
      <c r="CV261" s="1863"/>
      <c r="CW261" s="1863"/>
      <c r="CX261" s="1863"/>
      <c r="CY261" s="1863"/>
      <c r="CZ261" s="1863"/>
    </row>
    <row r="262" s="424" customFormat="true" ht="15" customHeight="true" x14ac:dyDescent="0.2">
      <c r="B262" s="423"/>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28"/>
      <c r="BB262" s="295" t="s">
        <v>48</v>
      </c>
      <c r="BC262" s="1104" t="s">
        <v>35</v>
      </c>
      <c r="BD262" s="1124" t="s">
        <v>35</v>
      </c>
      <c r="BE262" s="1124" t="s">
        <v>35</v>
      </c>
      <c r="BF262" s="1124" t="s">
        <v>35</v>
      </c>
      <c r="BG262" s="1145" t="s">
        <v>35</v>
      </c>
      <c r="BH262" s="1166" t="s">
        <v>35</v>
      </c>
      <c r="BI262" s="1124" t="s">
        <v>35</v>
      </c>
      <c r="BJ262" s="1124" t="s">
        <v>35</v>
      </c>
      <c r="BK262" s="1124" t="s">
        <v>35</v>
      </c>
      <c r="BL262" s="1145" t="s">
        <v>35</v>
      </c>
      <c r="BM262" s="1166" t="s">
        <v>35</v>
      </c>
      <c r="BN262" s="1124" t="s">
        <v>35</v>
      </c>
      <c r="BO262" s="1124" t="s">
        <v>35</v>
      </c>
      <c r="BP262" s="1124" t="s">
        <v>35</v>
      </c>
      <c r="BQ262" s="1145" t="s">
        <v>35</v>
      </c>
      <c r="BR262" s="1166" t="s">
        <v>35</v>
      </c>
      <c r="BS262" s="1124" t="s">
        <v>35</v>
      </c>
      <c r="BT262" s="1124" t="s">
        <v>35</v>
      </c>
      <c r="BU262" s="1124" t="s">
        <v>35</v>
      </c>
      <c r="BV262" s="1124" t="s">
        <v>35</v>
      </c>
      <c r="BW262" s="1124" t="s">
        <v>35</v>
      </c>
      <c r="BX262" s="1124" t="s">
        <v>35</v>
      </c>
      <c r="BY262" s="1185" t="s">
        <v>35</v>
      </c>
      <c r="BZ262" s="1185" t="s">
        <v>35</v>
      </c>
      <c r="CA262" s="1185" t="s">
        <v>35</v>
      </c>
      <c r="CB262" s="1185" t="s">
        <v>35</v>
      </c>
      <c r="CC262" s="1185" t="s">
        <v>35</v>
      </c>
      <c r="CD262" s="1185" t="s">
        <v>35</v>
      </c>
      <c r="CE262" s="1864"/>
      <c r="CF262" s="1864"/>
      <c r="CG262" s="1864"/>
      <c r="CH262" s="1864"/>
      <c r="CI262" s="1864"/>
      <c r="CJ262" s="1864"/>
      <c r="CK262" s="1864"/>
      <c r="CL262" s="1864"/>
      <c r="CM262" s="1864"/>
      <c r="CN262" s="1864"/>
      <c r="CO262" s="1864"/>
      <c r="CP262" s="1864"/>
      <c r="CQ262" s="1864"/>
      <c r="CR262" s="1864"/>
      <c r="CS262" s="1864"/>
      <c r="CT262" s="1864"/>
      <c r="CU262" s="1864"/>
      <c r="CV262" s="1864"/>
      <c r="CW262" s="1864"/>
      <c r="CX262" s="1864"/>
      <c r="CY262" s="1864"/>
      <c r="CZ262" s="1864"/>
    </row>
    <row r="263" s="424" customFormat="true" ht="15" customHeight="true" x14ac:dyDescent="0.2">
      <c r="B263" s="423"/>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28"/>
      <c r="BB263" s="295" t="s">
        <v>112</v>
      </c>
      <c r="BC263" s="1104" t="s">
        <v>35</v>
      </c>
      <c r="BD263" s="1124" t="s">
        <v>35</v>
      </c>
      <c r="BE263" s="1124" t="s">
        <v>35</v>
      </c>
      <c r="BF263" s="1124" t="s">
        <v>35</v>
      </c>
      <c r="BG263" s="1145" t="s">
        <v>35</v>
      </c>
      <c r="BH263" s="1166" t="s">
        <v>35</v>
      </c>
      <c r="BI263" s="1124" t="s">
        <v>35</v>
      </c>
      <c r="BJ263" s="1124" t="s">
        <v>35</v>
      </c>
      <c r="BK263" s="1124" t="s">
        <v>35</v>
      </c>
      <c r="BL263" s="1145" t="s">
        <v>35</v>
      </c>
      <c r="BM263" s="1166" t="s">
        <v>35</v>
      </c>
      <c r="BN263" s="1124" t="s">
        <v>35</v>
      </c>
      <c r="BO263" s="1124" t="s">
        <v>35</v>
      </c>
      <c r="BP263" s="1124" t="s">
        <v>35</v>
      </c>
      <c r="BQ263" s="1145" t="s">
        <v>35</v>
      </c>
      <c r="BR263" s="1166" t="s">
        <v>35</v>
      </c>
      <c r="BS263" s="1124" t="s">
        <v>35</v>
      </c>
      <c r="BT263" s="1124" t="s">
        <v>35</v>
      </c>
      <c r="BU263" s="1124" t="s">
        <v>35</v>
      </c>
      <c r="BV263" s="1124" t="s">
        <v>35</v>
      </c>
      <c r="BW263" s="1124" t="s">
        <v>35</v>
      </c>
      <c r="BX263" s="1124" t="s">
        <v>35</v>
      </c>
      <c r="BY263" s="1185" t="s">
        <v>35</v>
      </c>
      <c r="BZ263" s="1185" t="s">
        <v>35</v>
      </c>
      <c r="CA263" s="1185" t="s">
        <v>35</v>
      </c>
      <c r="CB263" s="1185" t="s">
        <v>35</v>
      </c>
      <c r="CC263" s="1185" t="s">
        <v>35</v>
      </c>
      <c r="CD263" s="1185" t="s">
        <v>35</v>
      </c>
      <c r="CE263" s="1864"/>
      <c r="CF263" s="1864"/>
      <c r="CG263" s="1864"/>
      <c r="CH263" s="1864"/>
      <c r="CI263" s="1864"/>
      <c r="CJ263" s="1864"/>
      <c r="CK263" s="1864"/>
      <c r="CL263" s="1864"/>
      <c r="CM263" s="1864"/>
      <c r="CN263" s="1864"/>
      <c r="CO263" s="1864"/>
      <c r="CP263" s="1864"/>
      <c r="CQ263" s="1864"/>
      <c r="CR263" s="1864"/>
      <c r="CS263" s="1864"/>
      <c r="CT263" s="1864"/>
      <c r="CU263" s="1864"/>
      <c r="CV263" s="1864"/>
      <c r="CW263" s="1864"/>
      <c r="CX263" s="1864"/>
      <c r="CY263" s="1864"/>
      <c r="CZ263" s="1864"/>
    </row>
    <row r="264" s="424" customFormat="true" ht="15" customHeight="true" x14ac:dyDescent="0.2">
      <c r="B264" s="423"/>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28" t="s">
        <v>74</v>
      </c>
      <c r="BB264" s="295" t="s">
        <v>88</v>
      </c>
      <c r="BC264" s="1104" t="s">
        <v>35</v>
      </c>
      <c r="BD264" s="1124" t="s">
        <v>35</v>
      </c>
      <c r="BE264" s="1124" t="s">
        <v>35</v>
      </c>
      <c r="BF264" s="1124" t="s">
        <v>35</v>
      </c>
      <c r="BG264" s="1145" t="s">
        <v>35</v>
      </c>
      <c r="BH264" s="1166" t="s">
        <v>35</v>
      </c>
      <c r="BI264" s="1124" t="s">
        <v>35</v>
      </c>
      <c r="BJ264" s="1124" t="s">
        <v>35</v>
      </c>
      <c r="BK264" s="1124" t="s">
        <v>35</v>
      </c>
      <c r="BL264" s="1145" t="s">
        <v>35</v>
      </c>
      <c r="BM264" s="1166" t="s">
        <v>35</v>
      </c>
      <c r="BN264" s="1124" t="s">
        <v>35</v>
      </c>
      <c r="BO264" s="1124" t="s">
        <v>35</v>
      </c>
      <c r="BP264" s="1124" t="s">
        <v>35</v>
      </c>
      <c r="BQ264" s="1145" t="s">
        <v>35</v>
      </c>
      <c r="BR264" s="1166" t="s">
        <v>35</v>
      </c>
      <c r="BS264" s="1124" t="s">
        <v>35</v>
      </c>
      <c r="BT264" s="1124" t="s">
        <v>35</v>
      </c>
      <c r="BU264" s="1124" t="s">
        <v>35</v>
      </c>
      <c r="BV264" s="1124" t="s">
        <v>35</v>
      </c>
      <c r="BW264" s="1124" t="s">
        <v>35</v>
      </c>
      <c r="BX264" s="1124" t="s">
        <v>35</v>
      </c>
      <c r="BY264" s="1185" t="s">
        <v>35</v>
      </c>
      <c r="BZ264" s="1185" t="s">
        <v>35</v>
      </c>
      <c r="CA264" s="1185" t="s">
        <v>35</v>
      </c>
      <c r="CB264" s="1185" t="s">
        <v>35</v>
      </c>
      <c r="CC264" s="1185" t="s">
        <v>35</v>
      </c>
      <c r="CD264" s="1185" t="s">
        <v>35</v>
      </c>
      <c r="CE264" s="1864"/>
      <c r="CF264" s="1864"/>
      <c r="CG264" s="1864"/>
      <c r="CH264" s="1864"/>
      <c r="CI264" s="1864"/>
      <c r="CJ264" s="1864"/>
      <c r="CK264" s="1864"/>
      <c r="CL264" s="1864"/>
      <c r="CM264" s="1864"/>
      <c r="CN264" s="1864"/>
      <c r="CO264" s="1864"/>
      <c r="CP264" s="1864"/>
      <c r="CQ264" s="1864"/>
      <c r="CR264" s="1864"/>
      <c r="CS264" s="1864"/>
      <c r="CT264" s="1864"/>
      <c r="CU264" s="1864"/>
      <c r="CV264" s="1864"/>
      <c r="CW264" s="1864"/>
      <c r="CX264" s="1864"/>
      <c r="CY264" s="1864"/>
      <c r="CZ264" s="1864"/>
    </row>
    <row r="265" s="424" customFormat="true" ht="15" customHeight="true" x14ac:dyDescent="0.2">
      <c r="B265" s="423"/>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28"/>
      <c r="BB265" s="295" t="s">
        <v>89</v>
      </c>
      <c r="BC265" s="1104" t="s">
        <v>35</v>
      </c>
      <c r="BD265" s="1124" t="s">
        <v>35</v>
      </c>
      <c r="BE265" s="1124" t="s">
        <v>35</v>
      </c>
      <c r="BF265" s="1124" t="s">
        <v>35</v>
      </c>
      <c r="BG265" s="1145" t="s">
        <v>35</v>
      </c>
      <c r="BH265" s="1166" t="s">
        <v>35</v>
      </c>
      <c r="BI265" s="1124" t="s">
        <v>35</v>
      </c>
      <c r="BJ265" s="1124" t="s">
        <v>35</v>
      </c>
      <c r="BK265" s="1124" t="s">
        <v>35</v>
      </c>
      <c r="BL265" s="1145" t="s">
        <v>35</v>
      </c>
      <c r="BM265" s="1166" t="s">
        <v>35</v>
      </c>
      <c r="BN265" s="1124" t="s">
        <v>35</v>
      </c>
      <c r="BO265" s="1124" t="s">
        <v>35</v>
      </c>
      <c r="BP265" s="1124" t="s">
        <v>35</v>
      </c>
      <c r="BQ265" s="1145" t="s">
        <v>35</v>
      </c>
      <c r="BR265" s="1166" t="s">
        <v>35</v>
      </c>
      <c r="BS265" s="1124" t="s">
        <v>35</v>
      </c>
      <c r="BT265" s="1124" t="s">
        <v>35</v>
      </c>
      <c r="BU265" s="1124" t="s">
        <v>35</v>
      </c>
      <c r="BV265" s="1124" t="s">
        <v>35</v>
      </c>
      <c r="BW265" s="1124" t="s">
        <v>35</v>
      </c>
      <c r="BX265" s="1124" t="s">
        <v>35</v>
      </c>
      <c r="BY265" s="1185" t="s">
        <v>35</v>
      </c>
      <c r="BZ265" s="1185" t="s">
        <v>35</v>
      </c>
      <c r="CA265" s="1185" t="s">
        <v>35</v>
      </c>
      <c r="CB265" s="1185" t="s">
        <v>35</v>
      </c>
      <c r="CC265" s="1185" t="s">
        <v>35</v>
      </c>
      <c r="CD265" s="1185" t="s">
        <v>35</v>
      </c>
      <c r="CE265" s="1864"/>
      <c r="CF265" s="1864"/>
      <c r="CG265" s="1864"/>
      <c r="CH265" s="1864"/>
      <c r="CI265" s="1864"/>
      <c r="CJ265" s="1864"/>
      <c r="CK265" s="1864"/>
      <c r="CL265" s="1864"/>
      <c r="CM265" s="1864"/>
      <c r="CN265" s="1864"/>
      <c r="CO265" s="1864"/>
      <c r="CP265" s="1864"/>
      <c r="CQ265" s="1864"/>
      <c r="CR265" s="1864"/>
      <c r="CS265" s="1864"/>
      <c r="CT265" s="1864"/>
      <c r="CU265" s="1864"/>
      <c r="CV265" s="1864"/>
      <c r="CW265" s="1864"/>
      <c r="CX265" s="1864"/>
      <c r="CY265" s="1864"/>
      <c r="CZ265" s="1864"/>
    </row>
    <row r="266" s="424" customFormat="true" ht="15" customHeight="true" x14ac:dyDescent="0.2">
      <c r="B266" s="423"/>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28"/>
      <c r="BB266" s="295" t="s">
        <v>90</v>
      </c>
      <c r="BC266" s="1104" t="s">
        <v>35</v>
      </c>
      <c r="BD266" s="1124" t="s">
        <v>35</v>
      </c>
      <c r="BE266" s="1124" t="s">
        <v>35</v>
      </c>
      <c r="BF266" s="1124" t="s">
        <v>35</v>
      </c>
      <c r="BG266" s="1145" t="s">
        <v>35</v>
      </c>
      <c r="BH266" s="1166" t="s">
        <v>35</v>
      </c>
      <c r="BI266" s="1124" t="s">
        <v>35</v>
      </c>
      <c r="BJ266" s="1124" t="s">
        <v>35</v>
      </c>
      <c r="BK266" s="1124" t="s">
        <v>35</v>
      </c>
      <c r="BL266" s="1145" t="s">
        <v>35</v>
      </c>
      <c r="BM266" s="1166" t="s">
        <v>35</v>
      </c>
      <c r="BN266" s="1124" t="s">
        <v>35</v>
      </c>
      <c r="BO266" s="1124" t="s">
        <v>35</v>
      </c>
      <c r="BP266" s="1124" t="s">
        <v>35</v>
      </c>
      <c r="BQ266" s="1145" t="s">
        <v>35</v>
      </c>
      <c r="BR266" s="1166" t="s">
        <v>35</v>
      </c>
      <c r="BS266" s="1124" t="s">
        <v>35</v>
      </c>
      <c r="BT266" s="1124" t="s">
        <v>35</v>
      </c>
      <c r="BU266" s="1124" t="s">
        <v>35</v>
      </c>
      <c r="BV266" s="1124" t="s">
        <v>35</v>
      </c>
      <c r="BW266" s="1124" t="s">
        <v>35</v>
      </c>
      <c r="BX266" s="1124" t="s">
        <v>35</v>
      </c>
      <c r="BY266" s="1185" t="s">
        <v>35</v>
      </c>
      <c r="BZ266" s="1185" t="s">
        <v>35</v>
      </c>
      <c r="CA266" s="1185" t="s">
        <v>35</v>
      </c>
      <c r="CB266" s="1185" t="s">
        <v>35</v>
      </c>
      <c r="CC266" s="1185" t="s">
        <v>35</v>
      </c>
      <c r="CD266" s="1185" t="s">
        <v>35</v>
      </c>
      <c r="CE266" s="1864"/>
      <c r="CF266" s="1864"/>
      <c r="CG266" s="1864"/>
      <c r="CH266" s="1864"/>
      <c r="CI266" s="1864"/>
      <c r="CJ266" s="1864"/>
      <c r="CK266" s="1864"/>
      <c r="CL266" s="1864"/>
      <c r="CM266" s="1864"/>
      <c r="CN266" s="1864"/>
      <c r="CO266" s="1864"/>
      <c r="CP266" s="1864"/>
      <c r="CQ266" s="1864"/>
      <c r="CR266" s="1864"/>
      <c r="CS266" s="1864"/>
      <c r="CT266" s="1864"/>
      <c r="CU266" s="1864"/>
      <c r="CV266" s="1864"/>
      <c r="CW266" s="1864"/>
      <c r="CX266" s="1864"/>
      <c r="CY266" s="1864"/>
      <c r="CZ266" s="1864"/>
    </row>
    <row r="267" s="424" customFormat="true" ht="15" customHeight="true" x14ac:dyDescent="0.2">
      <c r="B267" s="423"/>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28"/>
      <c r="BB267" s="295" t="s">
        <v>112</v>
      </c>
      <c r="BC267" s="1104" t="s">
        <v>35</v>
      </c>
      <c r="BD267" s="1124" t="s">
        <v>35</v>
      </c>
      <c r="BE267" s="1124" t="s">
        <v>35</v>
      </c>
      <c r="BF267" s="1124" t="s">
        <v>35</v>
      </c>
      <c r="BG267" s="1145" t="s">
        <v>35</v>
      </c>
      <c r="BH267" s="1166" t="s">
        <v>35</v>
      </c>
      <c r="BI267" s="1124" t="s">
        <v>35</v>
      </c>
      <c r="BJ267" s="1124" t="s">
        <v>35</v>
      </c>
      <c r="BK267" s="1124" t="s">
        <v>35</v>
      </c>
      <c r="BL267" s="1145" t="s">
        <v>35</v>
      </c>
      <c r="BM267" s="1166" t="s">
        <v>35</v>
      </c>
      <c r="BN267" s="1124" t="s">
        <v>35</v>
      </c>
      <c r="BO267" s="1124" t="s">
        <v>35</v>
      </c>
      <c r="BP267" s="1124" t="s">
        <v>35</v>
      </c>
      <c r="BQ267" s="1145" t="s">
        <v>35</v>
      </c>
      <c r="BR267" s="1166" t="s">
        <v>35</v>
      </c>
      <c r="BS267" s="1124" t="s">
        <v>35</v>
      </c>
      <c r="BT267" s="1124" t="s">
        <v>35</v>
      </c>
      <c r="BU267" s="1124" t="s">
        <v>35</v>
      </c>
      <c r="BV267" s="1124" t="s">
        <v>35</v>
      </c>
      <c r="BW267" s="1124" t="s">
        <v>35</v>
      </c>
      <c r="BX267" s="1124" t="s">
        <v>35</v>
      </c>
      <c r="BY267" s="1185" t="s">
        <v>35</v>
      </c>
      <c r="BZ267" s="1185" t="s">
        <v>35</v>
      </c>
      <c r="CA267" s="1185" t="s">
        <v>35</v>
      </c>
      <c r="CB267" s="1185" t="s">
        <v>35</v>
      </c>
      <c r="CC267" s="1185" t="s">
        <v>35</v>
      </c>
      <c r="CD267" s="1185" t="s">
        <v>35</v>
      </c>
      <c r="CE267" s="1864"/>
      <c r="CF267" s="1864"/>
      <c r="CG267" s="1864"/>
      <c r="CH267" s="1864"/>
      <c r="CI267" s="1864"/>
      <c r="CJ267" s="1864"/>
      <c r="CK267" s="1864"/>
      <c r="CL267" s="1864"/>
      <c r="CM267" s="1864"/>
      <c r="CN267" s="1864"/>
      <c r="CO267" s="1864"/>
      <c r="CP267" s="1864"/>
      <c r="CQ267" s="1864"/>
      <c r="CR267" s="1864"/>
      <c r="CS267" s="1864"/>
      <c r="CT267" s="1864"/>
      <c r="CU267" s="1864"/>
      <c r="CV267" s="1864"/>
      <c r="CW267" s="1864"/>
      <c r="CX267" s="1864"/>
      <c r="CY267" s="1864"/>
      <c r="CZ267" s="1864"/>
    </row>
    <row r="268" s="424" customFormat="true" ht="15" customHeight="true" x14ac:dyDescent="0.2">
      <c r="B268" s="423"/>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28" t="s">
        <v>115</v>
      </c>
      <c r="BB268" s="295" t="s">
        <v>88</v>
      </c>
      <c r="BC268" s="1104" t="s">
        <v>35</v>
      </c>
      <c r="BD268" s="1124" t="s">
        <v>35</v>
      </c>
      <c r="BE268" s="1124" t="s">
        <v>35</v>
      </c>
      <c r="BF268" s="1124" t="s">
        <v>35</v>
      </c>
      <c r="BG268" s="1145" t="s">
        <v>35</v>
      </c>
      <c r="BH268" s="1166" t="s">
        <v>35</v>
      </c>
      <c r="BI268" s="1124" t="s">
        <v>35</v>
      </c>
      <c r="BJ268" s="1124" t="s">
        <v>35</v>
      </c>
      <c r="BK268" s="1124" t="s">
        <v>35</v>
      </c>
      <c r="BL268" s="1145" t="s">
        <v>35</v>
      </c>
      <c r="BM268" s="1166" t="s">
        <v>35</v>
      </c>
      <c r="BN268" s="1124" t="s">
        <v>35</v>
      </c>
      <c r="BO268" s="1124" t="s">
        <v>35</v>
      </c>
      <c r="BP268" s="1124" t="s">
        <v>35</v>
      </c>
      <c r="BQ268" s="1145" t="s">
        <v>35</v>
      </c>
      <c r="BR268" s="1166" t="s">
        <v>35</v>
      </c>
      <c r="BS268" s="1124" t="s">
        <v>35</v>
      </c>
      <c r="BT268" s="1124" t="s">
        <v>35</v>
      </c>
      <c r="BU268" s="1124" t="s">
        <v>35</v>
      </c>
      <c r="BV268" s="1124" t="s">
        <v>35</v>
      </c>
      <c r="BW268" s="1124" t="s">
        <v>35</v>
      </c>
      <c r="BX268" s="1124" t="s">
        <v>35</v>
      </c>
      <c r="BY268" s="1185" t="s">
        <v>35</v>
      </c>
      <c r="BZ268" s="1185" t="s">
        <v>35</v>
      </c>
      <c r="CA268" s="1185" t="s">
        <v>35</v>
      </c>
      <c r="CB268" s="1185" t="s">
        <v>35</v>
      </c>
      <c r="CC268" s="1185" t="s">
        <v>35</v>
      </c>
      <c r="CD268" s="1185" t="s">
        <v>35</v>
      </c>
      <c r="CE268" s="1864"/>
      <c r="CF268" s="1864"/>
      <c r="CG268" s="1864"/>
      <c r="CH268" s="1864"/>
      <c r="CI268" s="1864"/>
      <c r="CJ268" s="1864"/>
      <c r="CK268" s="1864"/>
      <c r="CL268" s="1864"/>
      <c r="CM268" s="1864"/>
      <c r="CN268" s="1864"/>
      <c r="CO268" s="1864"/>
      <c r="CP268" s="1864"/>
      <c r="CQ268" s="1864"/>
      <c r="CR268" s="1864"/>
      <c r="CS268" s="1864"/>
      <c r="CT268" s="1864"/>
      <c r="CU268" s="1864"/>
      <c r="CV268" s="1864"/>
      <c r="CW268" s="1864"/>
      <c r="CX268" s="1864"/>
      <c r="CY268" s="1864"/>
      <c r="CZ268" s="1864"/>
    </row>
    <row r="269" s="424" customFormat="true" ht="15" customHeight="true" x14ac:dyDescent="0.2">
      <c r="B269" s="423"/>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28"/>
      <c r="BB269" s="295" t="s">
        <v>89</v>
      </c>
      <c r="BC269" s="1104" t="s">
        <v>35</v>
      </c>
      <c r="BD269" s="1124" t="s">
        <v>35</v>
      </c>
      <c r="BE269" s="1124" t="s">
        <v>35</v>
      </c>
      <c r="BF269" s="1124" t="s">
        <v>35</v>
      </c>
      <c r="BG269" s="1145" t="s">
        <v>35</v>
      </c>
      <c r="BH269" s="1166" t="s">
        <v>35</v>
      </c>
      <c r="BI269" s="1124" t="s">
        <v>35</v>
      </c>
      <c r="BJ269" s="1124" t="s">
        <v>35</v>
      </c>
      <c r="BK269" s="1124" t="s">
        <v>35</v>
      </c>
      <c r="BL269" s="1145" t="s">
        <v>35</v>
      </c>
      <c r="BM269" s="1166" t="s">
        <v>35</v>
      </c>
      <c r="BN269" s="1124" t="s">
        <v>35</v>
      </c>
      <c r="BO269" s="1124" t="s">
        <v>35</v>
      </c>
      <c r="BP269" s="1124" t="s">
        <v>35</v>
      </c>
      <c r="BQ269" s="1145" t="s">
        <v>35</v>
      </c>
      <c r="BR269" s="1166" t="s">
        <v>35</v>
      </c>
      <c r="BS269" s="1124" t="s">
        <v>35</v>
      </c>
      <c r="BT269" s="1124" t="s">
        <v>35</v>
      </c>
      <c r="BU269" s="1124" t="s">
        <v>35</v>
      </c>
      <c r="BV269" s="1124" t="s">
        <v>35</v>
      </c>
      <c r="BW269" s="1124" t="s">
        <v>35</v>
      </c>
      <c r="BX269" s="1124" t="s">
        <v>35</v>
      </c>
      <c r="BY269" s="1185" t="s">
        <v>35</v>
      </c>
      <c r="BZ269" s="1185" t="s">
        <v>35</v>
      </c>
      <c r="CA269" s="1185" t="s">
        <v>35</v>
      </c>
      <c r="CB269" s="1185" t="s">
        <v>35</v>
      </c>
      <c r="CC269" s="1185" t="s">
        <v>35</v>
      </c>
      <c r="CD269" s="1185" t="s">
        <v>35</v>
      </c>
      <c r="CE269" s="1864"/>
      <c r="CF269" s="1864"/>
      <c r="CG269" s="1864"/>
      <c r="CH269" s="1864"/>
      <c r="CI269" s="1864"/>
      <c r="CJ269" s="1864"/>
      <c r="CK269" s="1864"/>
      <c r="CL269" s="1864"/>
      <c r="CM269" s="1864"/>
      <c r="CN269" s="1864"/>
      <c r="CO269" s="1864"/>
      <c r="CP269" s="1864"/>
      <c r="CQ269" s="1864"/>
      <c r="CR269" s="1864"/>
      <c r="CS269" s="1864"/>
      <c r="CT269" s="1864"/>
      <c r="CU269" s="1864"/>
      <c r="CV269" s="1864"/>
      <c r="CW269" s="1864"/>
      <c r="CX269" s="1864"/>
      <c r="CY269" s="1864"/>
      <c r="CZ269" s="1864"/>
    </row>
    <row r="270" s="424" customFormat="true" ht="15" customHeight="true" x14ac:dyDescent="0.2">
      <c r="B270" s="423"/>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28"/>
      <c r="BB270" s="295" t="s">
        <v>90</v>
      </c>
      <c r="BC270" s="1104" t="s">
        <v>35</v>
      </c>
      <c r="BD270" s="1124" t="s">
        <v>35</v>
      </c>
      <c r="BE270" s="1124" t="s">
        <v>35</v>
      </c>
      <c r="BF270" s="1124" t="s">
        <v>35</v>
      </c>
      <c r="BG270" s="1145" t="s">
        <v>35</v>
      </c>
      <c r="BH270" s="1166" t="s">
        <v>35</v>
      </c>
      <c r="BI270" s="1124" t="s">
        <v>35</v>
      </c>
      <c r="BJ270" s="1124" t="s">
        <v>35</v>
      </c>
      <c r="BK270" s="1124" t="s">
        <v>35</v>
      </c>
      <c r="BL270" s="1145" t="s">
        <v>35</v>
      </c>
      <c r="BM270" s="1166" t="s">
        <v>35</v>
      </c>
      <c r="BN270" s="1124" t="s">
        <v>35</v>
      </c>
      <c r="BO270" s="1124" t="s">
        <v>35</v>
      </c>
      <c r="BP270" s="1124" t="s">
        <v>35</v>
      </c>
      <c r="BQ270" s="1145" t="s">
        <v>35</v>
      </c>
      <c r="BR270" s="1166" t="s">
        <v>35</v>
      </c>
      <c r="BS270" s="1124" t="s">
        <v>35</v>
      </c>
      <c r="BT270" s="1124" t="s">
        <v>35</v>
      </c>
      <c r="BU270" s="1124" t="s">
        <v>35</v>
      </c>
      <c r="BV270" s="1124" t="s">
        <v>35</v>
      </c>
      <c r="BW270" s="1124" t="s">
        <v>35</v>
      </c>
      <c r="BX270" s="1124" t="s">
        <v>35</v>
      </c>
      <c r="BY270" s="1185" t="s">
        <v>35</v>
      </c>
      <c r="BZ270" s="1185" t="s">
        <v>35</v>
      </c>
      <c r="CA270" s="1185" t="s">
        <v>35</v>
      </c>
      <c r="CB270" s="1185" t="s">
        <v>35</v>
      </c>
      <c r="CC270" s="1185" t="s">
        <v>35</v>
      </c>
      <c r="CD270" s="1185" t="s">
        <v>35</v>
      </c>
      <c r="CE270" s="1864"/>
      <c r="CF270" s="1864"/>
      <c r="CG270" s="1864"/>
      <c r="CH270" s="1864"/>
      <c r="CI270" s="1864"/>
      <c r="CJ270" s="1864"/>
      <c r="CK270" s="1864"/>
      <c r="CL270" s="1864"/>
      <c r="CM270" s="1864"/>
      <c r="CN270" s="1864"/>
      <c r="CO270" s="1864"/>
      <c r="CP270" s="1864"/>
      <c r="CQ270" s="1864"/>
      <c r="CR270" s="1864"/>
      <c r="CS270" s="1864"/>
      <c r="CT270" s="1864"/>
      <c r="CU270" s="1864"/>
      <c r="CV270" s="1864"/>
      <c r="CW270" s="1864"/>
      <c r="CX270" s="1864"/>
      <c r="CY270" s="1864"/>
      <c r="CZ270" s="1864"/>
    </row>
    <row r="271" s="424" customFormat="true" ht="15" customHeight="true" x14ac:dyDescent="0.2">
      <c r="B271" s="423"/>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28" t="s">
        <v>75</v>
      </c>
      <c r="BB271" s="295" t="s">
        <v>49</v>
      </c>
      <c r="BC271" s="1104" t="s">
        <v>35</v>
      </c>
      <c r="BD271" s="1125" t="s">
        <v>35</v>
      </c>
      <c r="BE271" s="1125" t="s">
        <v>35</v>
      </c>
      <c r="BF271" s="1125" t="s">
        <v>35</v>
      </c>
      <c r="BG271" s="1146" t="s">
        <v>35</v>
      </c>
      <c r="BH271" s="1104" t="s">
        <v>35</v>
      </c>
      <c r="BI271" s="1125" t="s">
        <v>35</v>
      </c>
      <c r="BJ271" s="1125" t="s">
        <v>35</v>
      </c>
      <c r="BK271" s="1125" t="s">
        <v>35</v>
      </c>
      <c r="BL271" s="1146" t="s">
        <v>35</v>
      </c>
      <c r="BM271" s="1104" t="s">
        <v>35</v>
      </c>
      <c r="BN271" s="1125" t="s">
        <v>35</v>
      </c>
      <c r="BO271" s="1125" t="s">
        <v>35</v>
      </c>
      <c r="BP271" s="1125" t="s">
        <v>35</v>
      </c>
      <c r="BQ271" s="1146" t="s">
        <v>35</v>
      </c>
      <c r="BR271" s="1104" t="s">
        <v>35</v>
      </c>
      <c r="BS271" s="1125" t="s">
        <v>35</v>
      </c>
      <c r="BT271" s="1125" t="s">
        <v>35</v>
      </c>
      <c r="BU271" s="1125" t="s">
        <v>35</v>
      </c>
      <c r="BV271" s="1125" t="s">
        <v>35</v>
      </c>
      <c r="BW271" s="1125" t="s">
        <v>35</v>
      </c>
      <c r="BX271" s="1125" t="s">
        <v>35</v>
      </c>
      <c r="BY271" s="1186" t="s">
        <v>35</v>
      </c>
      <c r="BZ271" s="1186" t="s">
        <v>35</v>
      </c>
      <c r="CA271" s="1186" t="s">
        <v>35</v>
      </c>
      <c r="CB271" s="1186" t="s">
        <v>35</v>
      </c>
      <c r="CC271" s="1186" t="s">
        <v>35</v>
      </c>
      <c r="CD271" s="1186" t="s">
        <v>35</v>
      </c>
      <c r="CE271" s="1865"/>
      <c r="CF271" s="1865"/>
      <c r="CG271" s="1865"/>
      <c r="CH271" s="1865"/>
      <c r="CI271" s="1865"/>
      <c r="CJ271" s="1865"/>
      <c r="CK271" s="1865"/>
      <c r="CL271" s="1865"/>
      <c r="CM271" s="1865"/>
      <c r="CN271" s="1865"/>
      <c r="CO271" s="1865"/>
      <c r="CP271" s="1865"/>
      <c r="CQ271" s="1865"/>
      <c r="CR271" s="1865"/>
      <c r="CS271" s="1865"/>
      <c r="CT271" s="1865"/>
      <c r="CU271" s="1865"/>
      <c r="CV271" s="1865"/>
      <c r="CW271" s="1865"/>
      <c r="CX271" s="1865"/>
      <c r="CY271" s="1865"/>
      <c r="CZ271" s="1865"/>
    </row>
    <row r="272" s="424" customFormat="true" ht="15" customHeight="true" x14ac:dyDescent="0.2">
      <c r="B272" s="423"/>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28"/>
      <c r="BB272" s="295" t="s">
        <v>48</v>
      </c>
      <c r="BC272" s="1104" t="s">
        <v>35</v>
      </c>
      <c r="BD272" s="1125" t="s">
        <v>35</v>
      </c>
      <c r="BE272" s="1125" t="s">
        <v>35</v>
      </c>
      <c r="BF272" s="1125" t="s">
        <v>35</v>
      </c>
      <c r="BG272" s="1146" t="s">
        <v>35</v>
      </c>
      <c r="BH272" s="1104" t="s">
        <v>35</v>
      </c>
      <c r="BI272" s="1125" t="s">
        <v>35</v>
      </c>
      <c r="BJ272" s="1125" t="s">
        <v>35</v>
      </c>
      <c r="BK272" s="1125" t="s">
        <v>35</v>
      </c>
      <c r="BL272" s="1146" t="s">
        <v>35</v>
      </c>
      <c r="BM272" s="1104" t="s">
        <v>35</v>
      </c>
      <c r="BN272" s="1125" t="s">
        <v>35</v>
      </c>
      <c r="BO272" s="1125" t="s">
        <v>35</v>
      </c>
      <c r="BP272" s="1125" t="s">
        <v>35</v>
      </c>
      <c r="BQ272" s="1146" t="s">
        <v>35</v>
      </c>
      <c r="BR272" s="1104" t="s">
        <v>35</v>
      </c>
      <c r="BS272" s="1125" t="s">
        <v>35</v>
      </c>
      <c r="BT272" s="1125" t="s">
        <v>35</v>
      </c>
      <c r="BU272" s="1125" t="s">
        <v>35</v>
      </c>
      <c r="BV272" s="1125" t="s">
        <v>35</v>
      </c>
      <c r="BW272" s="1125" t="s">
        <v>35</v>
      </c>
      <c r="BX272" s="1125" t="s">
        <v>35</v>
      </c>
      <c r="BY272" s="1186" t="s">
        <v>35</v>
      </c>
      <c r="BZ272" s="1186" t="s">
        <v>35</v>
      </c>
      <c r="CA272" s="1186" t="s">
        <v>35</v>
      </c>
      <c r="CB272" s="1186" t="s">
        <v>35</v>
      </c>
      <c r="CC272" s="1186" t="s">
        <v>35</v>
      </c>
      <c r="CD272" s="1186" t="s">
        <v>35</v>
      </c>
      <c r="CE272" s="1865"/>
      <c r="CF272" s="1865"/>
      <c r="CG272" s="1865"/>
      <c r="CH272" s="1865"/>
      <c r="CI272" s="1865"/>
      <c r="CJ272" s="1865"/>
      <c r="CK272" s="1865"/>
      <c r="CL272" s="1865"/>
      <c r="CM272" s="1865"/>
      <c r="CN272" s="1865"/>
      <c r="CO272" s="1865"/>
      <c r="CP272" s="1865"/>
      <c r="CQ272" s="1865"/>
      <c r="CR272" s="1865"/>
      <c r="CS272" s="1865"/>
      <c r="CT272" s="1865"/>
      <c r="CU272" s="1865"/>
      <c r="CV272" s="1865"/>
      <c r="CW272" s="1865"/>
      <c r="CX272" s="1865"/>
      <c r="CY272" s="1865"/>
      <c r="CZ272" s="1865"/>
    </row>
    <row r="273" s="424" customFormat="true" ht="15" customHeight="true" x14ac:dyDescent="0.2">
      <c r="B273" s="423"/>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28"/>
      <c r="BB273" s="295" t="s">
        <v>112</v>
      </c>
      <c r="BC273" s="1104" t="s">
        <v>35</v>
      </c>
      <c r="BD273" s="1125" t="s">
        <v>35</v>
      </c>
      <c r="BE273" s="1125" t="s">
        <v>35</v>
      </c>
      <c r="BF273" s="1125" t="s">
        <v>35</v>
      </c>
      <c r="BG273" s="1146" t="s">
        <v>35</v>
      </c>
      <c r="BH273" s="1104" t="s">
        <v>35</v>
      </c>
      <c r="BI273" s="1125" t="s">
        <v>35</v>
      </c>
      <c r="BJ273" s="1125" t="s">
        <v>35</v>
      </c>
      <c r="BK273" s="1125" t="s">
        <v>35</v>
      </c>
      <c r="BL273" s="1146" t="s">
        <v>35</v>
      </c>
      <c r="BM273" s="1104" t="s">
        <v>35</v>
      </c>
      <c r="BN273" s="1125" t="s">
        <v>35</v>
      </c>
      <c r="BO273" s="1125" t="s">
        <v>35</v>
      </c>
      <c r="BP273" s="1125" t="s">
        <v>35</v>
      </c>
      <c r="BQ273" s="1146" t="s">
        <v>35</v>
      </c>
      <c r="BR273" s="1104" t="s">
        <v>35</v>
      </c>
      <c r="BS273" s="1125" t="s">
        <v>35</v>
      </c>
      <c r="BT273" s="1125" t="s">
        <v>35</v>
      </c>
      <c r="BU273" s="1125" t="s">
        <v>35</v>
      </c>
      <c r="BV273" s="1125" t="s">
        <v>35</v>
      </c>
      <c r="BW273" s="1125" t="s">
        <v>35</v>
      </c>
      <c r="BX273" s="1125" t="s">
        <v>35</v>
      </c>
      <c r="BY273" s="1186" t="s">
        <v>35</v>
      </c>
      <c r="BZ273" s="1186" t="s">
        <v>35</v>
      </c>
      <c r="CA273" s="1186" t="s">
        <v>35</v>
      </c>
      <c r="CB273" s="1186" t="s">
        <v>35</v>
      </c>
      <c r="CC273" s="1186" t="s">
        <v>35</v>
      </c>
      <c r="CD273" s="1186" t="s">
        <v>35</v>
      </c>
      <c r="CE273" s="1865"/>
      <c r="CF273" s="1865"/>
      <c r="CG273" s="1865"/>
      <c r="CH273" s="1865"/>
      <c r="CI273" s="1865"/>
      <c r="CJ273" s="1865"/>
      <c r="CK273" s="1865"/>
      <c r="CL273" s="1865"/>
      <c r="CM273" s="1865"/>
      <c r="CN273" s="1865"/>
      <c r="CO273" s="1865"/>
      <c r="CP273" s="1865"/>
      <c r="CQ273" s="1865"/>
      <c r="CR273" s="1865"/>
      <c r="CS273" s="1865"/>
      <c r="CT273" s="1865"/>
      <c r="CU273" s="1865"/>
      <c r="CV273" s="1865"/>
      <c r="CW273" s="1865"/>
      <c r="CX273" s="1865"/>
      <c r="CY273" s="1865"/>
      <c r="CZ273" s="1865"/>
    </row>
    <row r="274" s="424" customFormat="true" ht="15" customHeight="true" x14ac:dyDescent="0.2">
      <c r="B274" s="423"/>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28" t="s">
        <v>76</v>
      </c>
      <c r="BB274" s="295" t="s">
        <v>49</v>
      </c>
      <c r="BC274" s="1104" t="s">
        <v>35</v>
      </c>
      <c r="BD274" s="1124" t="s">
        <v>35</v>
      </c>
      <c r="BE274" s="1124" t="s">
        <v>35</v>
      </c>
      <c r="BF274" s="1124" t="s">
        <v>35</v>
      </c>
      <c r="BG274" s="1145" t="s">
        <v>35</v>
      </c>
      <c r="BH274" s="1166" t="s">
        <v>35</v>
      </c>
      <c r="BI274" s="1124" t="s">
        <v>35</v>
      </c>
      <c r="BJ274" s="1124" t="s">
        <v>35</v>
      </c>
      <c r="BK274" s="1124" t="s">
        <v>35</v>
      </c>
      <c r="BL274" s="1145" t="s">
        <v>35</v>
      </c>
      <c r="BM274" s="1166" t="s">
        <v>35</v>
      </c>
      <c r="BN274" s="1124" t="s">
        <v>35</v>
      </c>
      <c r="BO274" s="1124" t="s">
        <v>35</v>
      </c>
      <c r="BP274" s="1124" t="s">
        <v>35</v>
      </c>
      <c r="BQ274" s="1145" t="s">
        <v>35</v>
      </c>
      <c r="BR274" s="1166" t="s">
        <v>35</v>
      </c>
      <c r="BS274" s="1124" t="s">
        <v>35</v>
      </c>
      <c r="BT274" s="1124" t="s">
        <v>35</v>
      </c>
      <c r="BU274" s="1124" t="s">
        <v>35</v>
      </c>
      <c r="BV274" s="1124" t="s">
        <v>35</v>
      </c>
      <c r="BW274" s="1124" t="s">
        <v>35</v>
      </c>
      <c r="BX274" s="1124" t="s">
        <v>35</v>
      </c>
      <c r="BY274" s="1185" t="s">
        <v>35</v>
      </c>
      <c r="BZ274" s="1185" t="s">
        <v>35</v>
      </c>
      <c r="CA274" s="1185" t="s">
        <v>35</v>
      </c>
      <c r="CB274" s="1185" t="s">
        <v>35</v>
      </c>
      <c r="CC274" s="1185" t="s">
        <v>35</v>
      </c>
      <c r="CD274" s="1185" t="s">
        <v>35</v>
      </c>
      <c r="CE274" s="1864"/>
      <c r="CF274" s="1864"/>
      <c r="CG274" s="1864"/>
      <c r="CH274" s="1864"/>
      <c r="CI274" s="1864"/>
      <c r="CJ274" s="1864"/>
      <c r="CK274" s="1864"/>
      <c r="CL274" s="1864"/>
      <c r="CM274" s="1864"/>
      <c r="CN274" s="1864"/>
      <c r="CO274" s="1864"/>
      <c r="CP274" s="1864"/>
      <c r="CQ274" s="1864"/>
      <c r="CR274" s="1864"/>
      <c r="CS274" s="1864"/>
      <c r="CT274" s="1864"/>
      <c r="CU274" s="1864"/>
      <c r="CV274" s="1864"/>
      <c r="CW274" s="1864"/>
      <c r="CX274" s="1864"/>
      <c r="CY274" s="1864"/>
      <c r="CZ274" s="1864"/>
    </row>
    <row r="275" s="424" customFormat="true" ht="15" customHeight="true" x14ac:dyDescent="0.2">
      <c r="B275" s="423"/>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28"/>
      <c r="BB275" s="295" t="s">
        <v>48</v>
      </c>
      <c r="BC275" s="1104" t="s">
        <v>35</v>
      </c>
      <c r="BD275" s="1124" t="s">
        <v>35</v>
      </c>
      <c r="BE275" s="1124" t="s">
        <v>35</v>
      </c>
      <c r="BF275" s="1124" t="s">
        <v>35</v>
      </c>
      <c r="BG275" s="1145" t="s">
        <v>35</v>
      </c>
      <c r="BH275" s="1166" t="s">
        <v>35</v>
      </c>
      <c r="BI275" s="1124" t="s">
        <v>35</v>
      </c>
      <c r="BJ275" s="1124" t="s">
        <v>35</v>
      </c>
      <c r="BK275" s="1124" t="s">
        <v>35</v>
      </c>
      <c r="BL275" s="1145" t="s">
        <v>35</v>
      </c>
      <c r="BM275" s="1166" t="s">
        <v>35</v>
      </c>
      <c r="BN275" s="1124" t="s">
        <v>35</v>
      </c>
      <c r="BO275" s="1124" t="s">
        <v>35</v>
      </c>
      <c r="BP275" s="1124" t="s">
        <v>35</v>
      </c>
      <c r="BQ275" s="1145" t="s">
        <v>35</v>
      </c>
      <c r="BR275" s="1166" t="s">
        <v>35</v>
      </c>
      <c r="BS275" s="1124" t="s">
        <v>35</v>
      </c>
      <c r="BT275" s="1124" t="s">
        <v>35</v>
      </c>
      <c r="BU275" s="1124" t="s">
        <v>35</v>
      </c>
      <c r="BV275" s="1124" t="s">
        <v>35</v>
      </c>
      <c r="BW275" s="1124" t="s">
        <v>35</v>
      </c>
      <c r="BX275" s="1124" t="s">
        <v>35</v>
      </c>
      <c r="BY275" s="1185" t="s">
        <v>35</v>
      </c>
      <c r="BZ275" s="1185" t="s">
        <v>35</v>
      </c>
      <c r="CA275" s="1185" t="s">
        <v>35</v>
      </c>
      <c r="CB275" s="1185" t="s">
        <v>35</v>
      </c>
      <c r="CC275" s="1185" t="s">
        <v>35</v>
      </c>
      <c r="CD275" s="1185" t="s">
        <v>35</v>
      </c>
      <c r="CE275" s="1864"/>
      <c r="CF275" s="1864"/>
      <c r="CG275" s="1864"/>
      <c r="CH275" s="1864"/>
      <c r="CI275" s="1864"/>
      <c r="CJ275" s="1864"/>
      <c r="CK275" s="1864"/>
      <c r="CL275" s="1864"/>
      <c r="CM275" s="1864"/>
      <c r="CN275" s="1864"/>
      <c r="CO275" s="1864"/>
      <c r="CP275" s="1864"/>
      <c r="CQ275" s="1864"/>
      <c r="CR275" s="1864"/>
      <c r="CS275" s="1864"/>
      <c r="CT275" s="1864"/>
      <c r="CU275" s="1864"/>
      <c r="CV275" s="1864"/>
      <c r="CW275" s="1864"/>
      <c r="CX275" s="1864"/>
      <c r="CY275" s="1864"/>
      <c r="CZ275" s="1864"/>
    </row>
    <row r="276" s="424" customFormat="true" ht="15" customHeight="true" x14ac:dyDescent="0.2">
      <c r="B276" s="423"/>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28"/>
      <c r="BB276" s="295" t="s">
        <v>113</v>
      </c>
      <c r="BC276" s="1104" t="s">
        <v>35</v>
      </c>
      <c r="BD276" s="1124" t="s">
        <v>35</v>
      </c>
      <c r="BE276" s="1124" t="s">
        <v>35</v>
      </c>
      <c r="BF276" s="1124" t="s">
        <v>35</v>
      </c>
      <c r="BG276" s="1145" t="s">
        <v>35</v>
      </c>
      <c r="BH276" s="1166" t="s">
        <v>35</v>
      </c>
      <c r="BI276" s="1124" t="s">
        <v>35</v>
      </c>
      <c r="BJ276" s="1124" t="s">
        <v>35</v>
      </c>
      <c r="BK276" s="1124" t="s">
        <v>35</v>
      </c>
      <c r="BL276" s="1145" t="s">
        <v>35</v>
      </c>
      <c r="BM276" s="1166" t="s">
        <v>35</v>
      </c>
      <c r="BN276" s="1124" t="s">
        <v>35</v>
      </c>
      <c r="BO276" s="1124" t="s">
        <v>35</v>
      </c>
      <c r="BP276" s="1124" t="s">
        <v>35</v>
      </c>
      <c r="BQ276" s="1145" t="s">
        <v>35</v>
      </c>
      <c r="BR276" s="1166" t="s">
        <v>35</v>
      </c>
      <c r="BS276" s="1124" t="s">
        <v>35</v>
      </c>
      <c r="BT276" s="1124" t="s">
        <v>35</v>
      </c>
      <c r="BU276" s="1124" t="s">
        <v>35</v>
      </c>
      <c r="BV276" s="1124" t="s">
        <v>35</v>
      </c>
      <c r="BW276" s="1124" t="s">
        <v>35</v>
      </c>
      <c r="BX276" s="1124" t="s">
        <v>35</v>
      </c>
      <c r="BY276" s="1185" t="s">
        <v>35</v>
      </c>
      <c r="BZ276" s="1185" t="s">
        <v>35</v>
      </c>
      <c r="CA276" s="1185" t="s">
        <v>35</v>
      </c>
      <c r="CB276" s="1185" t="s">
        <v>35</v>
      </c>
      <c r="CC276" s="1185" t="s">
        <v>35</v>
      </c>
      <c r="CD276" s="1185" t="s">
        <v>35</v>
      </c>
      <c r="CE276" s="1864"/>
      <c r="CF276" s="1864"/>
      <c r="CG276" s="1864"/>
      <c r="CH276" s="1864"/>
      <c r="CI276" s="1864"/>
      <c r="CJ276" s="1864"/>
      <c r="CK276" s="1864"/>
      <c r="CL276" s="1864"/>
      <c r="CM276" s="1864"/>
      <c r="CN276" s="1864"/>
      <c r="CO276" s="1864"/>
      <c r="CP276" s="1864"/>
      <c r="CQ276" s="1864"/>
      <c r="CR276" s="1864"/>
      <c r="CS276" s="1864"/>
      <c r="CT276" s="1864"/>
      <c r="CU276" s="1864"/>
      <c r="CV276" s="1864"/>
      <c r="CW276" s="1864"/>
      <c r="CX276" s="1864"/>
      <c r="CY276" s="1864"/>
      <c r="CZ276" s="1864"/>
    </row>
    <row r="277" s="424" customFormat="true" ht="15" customHeight="true" x14ac:dyDescent="0.2">
      <c r="B277" s="423"/>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28" t="s">
        <v>77</v>
      </c>
      <c r="BB277" s="295" t="s">
        <v>78</v>
      </c>
      <c r="BC277" s="1104" t="s">
        <v>35</v>
      </c>
      <c r="BD277" s="1124" t="s">
        <v>35</v>
      </c>
      <c r="BE277" s="1124" t="s">
        <v>35</v>
      </c>
      <c r="BF277" s="1124" t="s">
        <v>35</v>
      </c>
      <c r="BG277" s="1145" t="s">
        <v>35</v>
      </c>
      <c r="BH277" s="1166" t="s">
        <v>35</v>
      </c>
      <c r="BI277" s="1124" t="s">
        <v>35</v>
      </c>
      <c r="BJ277" s="1124" t="s">
        <v>35</v>
      </c>
      <c r="BK277" s="1124" t="s">
        <v>35</v>
      </c>
      <c r="BL277" s="1145" t="s">
        <v>35</v>
      </c>
      <c r="BM277" s="1166" t="s">
        <v>35</v>
      </c>
      <c r="BN277" s="1124" t="s">
        <v>35</v>
      </c>
      <c r="BO277" s="1124" t="s">
        <v>35</v>
      </c>
      <c r="BP277" s="1124" t="s">
        <v>35</v>
      </c>
      <c r="BQ277" s="1145" t="s">
        <v>35</v>
      </c>
      <c r="BR277" s="1166" t="s">
        <v>35</v>
      </c>
      <c r="BS277" s="1124" t="s">
        <v>35</v>
      </c>
      <c r="BT277" s="1124" t="s">
        <v>35</v>
      </c>
      <c r="BU277" s="1124" t="s">
        <v>35</v>
      </c>
      <c r="BV277" s="1124" t="s">
        <v>35</v>
      </c>
      <c r="BW277" s="1124" t="s">
        <v>35</v>
      </c>
      <c r="BX277" s="1124" t="s">
        <v>35</v>
      </c>
      <c r="BY277" s="1185" t="s">
        <v>35</v>
      </c>
      <c r="BZ277" s="1185" t="s">
        <v>35</v>
      </c>
      <c r="CA277" s="1185" t="s">
        <v>35</v>
      </c>
      <c r="CB277" s="1185" t="s">
        <v>35</v>
      </c>
      <c r="CC277" s="1185" t="s">
        <v>35</v>
      </c>
      <c r="CD277" s="1185" t="s">
        <v>35</v>
      </c>
      <c r="CE277" s="1864"/>
      <c r="CF277" s="1864"/>
      <c r="CG277" s="1864"/>
      <c r="CH277" s="1864"/>
      <c r="CI277" s="1864"/>
      <c r="CJ277" s="1864"/>
      <c r="CK277" s="1864"/>
      <c r="CL277" s="1864"/>
      <c r="CM277" s="1864"/>
      <c r="CN277" s="1864"/>
      <c r="CO277" s="1864"/>
      <c r="CP277" s="1864"/>
      <c r="CQ277" s="1864"/>
      <c r="CR277" s="1864"/>
      <c r="CS277" s="1864"/>
      <c r="CT277" s="1864"/>
      <c r="CU277" s="1864"/>
      <c r="CV277" s="1864"/>
      <c r="CW277" s="1864"/>
      <c r="CX277" s="1864"/>
      <c r="CY277" s="1864"/>
      <c r="CZ277" s="1864"/>
    </row>
    <row r="278" s="424" customFormat="true" ht="15" customHeight="true" x14ac:dyDescent="0.2">
      <c r="B278" s="423"/>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28"/>
      <c r="BB278" s="295" t="s">
        <v>79</v>
      </c>
      <c r="BC278" s="1104" t="s">
        <v>35</v>
      </c>
      <c r="BD278" s="1124" t="s">
        <v>35</v>
      </c>
      <c r="BE278" s="1124" t="s">
        <v>35</v>
      </c>
      <c r="BF278" s="1124" t="s">
        <v>35</v>
      </c>
      <c r="BG278" s="1145" t="s">
        <v>35</v>
      </c>
      <c r="BH278" s="1166" t="s">
        <v>35</v>
      </c>
      <c r="BI278" s="1124" t="s">
        <v>35</v>
      </c>
      <c r="BJ278" s="1124" t="s">
        <v>35</v>
      </c>
      <c r="BK278" s="1124" t="s">
        <v>35</v>
      </c>
      <c r="BL278" s="1145" t="s">
        <v>35</v>
      </c>
      <c r="BM278" s="1166" t="s">
        <v>35</v>
      </c>
      <c r="BN278" s="1124" t="s">
        <v>35</v>
      </c>
      <c r="BO278" s="1124" t="s">
        <v>35</v>
      </c>
      <c r="BP278" s="1124" t="s">
        <v>35</v>
      </c>
      <c r="BQ278" s="1145" t="s">
        <v>35</v>
      </c>
      <c r="BR278" s="1166" t="s">
        <v>35</v>
      </c>
      <c r="BS278" s="1124" t="s">
        <v>35</v>
      </c>
      <c r="BT278" s="1124" t="s">
        <v>35</v>
      </c>
      <c r="BU278" s="1124" t="s">
        <v>35</v>
      </c>
      <c r="BV278" s="1124" t="s">
        <v>35</v>
      </c>
      <c r="BW278" s="1124" t="s">
        <v>35</v>
      </c>
      <c r="BX278" s="1124" t="s">
        <v>35</v>
      </c>
      <c r="BY278" s="1185" t="s">
        <v>35</v>
      </c>
      <c r="BZ278" s="1185" t="s">
        <v>35</v>
      </c>
      <c r="CA278" s="1185" t="s">
        <v>35</v>
      </c>
      <c r="CB278" s="1185" t="s">
        <v>35</v>
      </c>
      <c r="CC278" s="1185" t="s">
        <v>35</v>
      </c>
      <c r="CD278" s="1185" t="s">
        <v>35</v>
      </c>
      <c r="CE278" s="1864"/>
      <c r="CF278" s="1864"/>
      <c r="CG278" s="1864"/>
      <c r="CH278" s="1864"/>
      <c r="CI278" s="1864"/>
      <c r="CJ278" s="1864"/>
      <c r="CK278" s="1864"/>
      <c r="CL278" s="1864"/>
      <c r="CM278" s="1864"/>
      <c r="CN278" s="1864"/>
      <c r="CO278" s="1864"/>
      <c r="CP278" s="1864"/>
      <c r="CQ278" s="1864"/>
      <c r="CR278" s="1864"/>
      <c r="CS278" s="1864"/>
      <c r="CT278" s="1864"/>
      <c r="CU278" s="1864"/>
      <c r="CV278" s="1864"/>
      <c r="CW278" s="1864"/>
      <c r="CX278" s="1864"/>
      <c r="CY278" s="1864"/>
      <c r="CZ278" s="1864"/>
    </row>
    <row r="279" s="424" customFormat="true" ht="15" customHeight="true" x14ac:dyDescent="0.2">
      <c r="B279" s="423"/>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28"/>
      <c r="BB279" s="295" t="s">
        <v>80</v>
      </c>
      <c r="BC279" s="1104" t="s">
        <v>35</v>
      </c>
      <c r="BD279" s="1125" t="s">
        <v>35</v>
      </c>
      <c r="BE279" s="1125" t="s">
        <v>35</v>
      </c>
      <c r="BF279" s="1125" t="s">
        <v>35</v>
      </c>
      <c r="BG279" s="1146" t="s">
        <v>35</v>
      </c>
      <c r="BH279" s="1104" t="s">
        <v>35</v>
      </c>
      <c r="BI279" s="1125" t="s">
        <v>35</v>
      </c>
      <c r="BJ279" s="1125" t="s">
        <v>35</v>
      </c>
      <c r="BK279" s="1125" t="s">
        <v>35</v>
      </c>
      <c r="BL279" s="1146" t="s">
        <v>35</v>
      </c>
      <c r="BM279" s="1104" t="s">
        <v>35</v>
      </c>
      <c r="BN279" s="1125" t="s">
        <v>35</v>
      </c>
      <c r="BO279" s="1125" t="s">
        <v>35</v>
      </c>
      <c r="BP279" s="1125" t="s">
        <v>35</v>
      </c>
      <c r="BQ279" s="1146" t="s">
        <v>35</v>
      </c>
      <c r="BR279" s="1104" t="s">
        <v>35</v>
      </c>
      <c r="BS279" s="1125" t="s">
        <v>35</v>
      </c>
      <c r="BT279" s="1125" t="s">
        <v>35</v>
      </c>
      <c r="BU279" s="1125" t="s">
        <v>35</v>
      </c>
      <c r="BV279" s="1125" t="s">
        <v>35</v>
      </c>
      <c r="BW279" s="1125" t="s">
        <v>35</v>
      </c>
      <c r="BX279" s="1125" t="s">
        <v>35</v>
      </c>
      <c r="BY279" s="1186" t="s">
        <v>35</v>
      </c>
      <c r="BZ279" s="1186" t="s">
        <v>35</v>
      </c>
      <c r="CA279" s="1186" t="s">
        <v>35</v>
      </c>
      <c r="CB279" s="1186" t="s">
        <v>35</v>
      </c>
      <c r="CC279" s="1186" t="s">
        <v>35</v>
      </c>
      <c r="CD279" s="1186" t="s">
        <v>35</v>
      </c>
      <c r="CE279" s="1865"/>
      <c r="CF279" s="1865"/>
      <c r="CG279" s="1865"/>
      <c r="CH279" s="1865"/>
      <c r="CI279" s="1865"/>
      <c r="CJ279" s="1865"/>
      <c r="CK279" s="1865"/>
      <c r="CL279" s="1865"/>
      <c r="CM279" s="1865"/>
      <c r="CN279" s="1865"/>
      <c r="CO279" s="1865"/>
      <c r="CP279" s="1865"/>
      <c r="CQ279" s="1865"/>
      <c r="CR279" s="1865"/>
      <c r="CS279" s="1865"/>
      <c r="CT279" s="1865"/>
      <c r="CU279" s="1865"/>
      <c r="CV279" s="1865"/>
      <c r="CW279" s="1865"/>
      <c r="CX279" s="1865"/>
      <c r="CY279" s="1865"/>
      <c r="CZ279" s="1865"/>
    </row>
    <row r="280" s="424" customFormat="true" ht="15" customHeight="true" x14ac:dyDescent="0.2">
      <c r="B280" s="423"/>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28"/>
      <c r="BB280" s="295" t="s">
        <v>81</v>
      </c>
      <c r="BC280" s="1104" t="s">
        <v>35</v>
      </c>
      <c r="BD280" s="1125" t="s">
        <v>35</v>
      </c>
      <c r="BE280" s="1125" t="s">
        <v>35</v>
      </c>
      <c r="BF280" s="1125" t="s">
        <v>35</v>
      </c>
      <c r="BG280" s="1146" t="s">
        <v>35</v>
      </c>
      <c r="BH280" s="1104" t="s">
        <v>35</v>
      </c>
      <c r="BI280" s="1125" t="s">
        <v>35</v>
      </c>
      <c r="BJ280" s="1125" t="s">
        <v>35</v>
      </c>
      <c r="BK280" s="1125" t="s">
        <v>35</v>
      </c>
      <c r="BL280" s="1146" t="s">
        <v>35</v>
      </c>
      <c r="BM280" s="1104" t="s">
        <v>35</v>
      </c>
      <c r="BN280" s="1125" t="s">
        <v>35</v>
      </c>
      <c r="BO280" s="1125" t="s">
        <v>35</v>
      </c>
      <c r="BP280" s="1125" t="s">
        <v>35</v>
      </c>
      <c r="BQ280" s="1146" t="s">
        <v>35</v>
      </c>
      <c r="BR280" s="1104" t="s">
        <v>35</v>
      </c>
      <c r="BS280" s="1125" t="s">
        <v>35</v>
      </c>
      <c r="BT280" s="1125" t="s">
        <v>35</v>
      </c>
      <c r="BU280" s="1125" t="s">
        <v>35</v>
      </c>
      <c r="BV280" s="1125" t="s">
        <v>35</v>
      </c>
      <c r="BW280" s="1125" t="s">
        <v>35</v>
      </c>
      <c r="BX280" s="1125" t="s">
        <v>35</v>
      </c>
      <c r="BY280" s="1186" t="s">
        <v>35</v>
      </c>
      <c r="BZ280" s="1186" t="s">
        <v>35</v>
      </c>
      <c r="CA280" s="1186" t="s">
        <v>35</v>
      </c>
      <c r="CB280" s="1186" t="s">
        <v>35</v>
      </c>
      <c r="CC280" s="1186" t="s">
        <v>35</v>
      </c>
      <c r="CD280" s="1186" t="s">
        <v>35</v>
      </c>
      <c r="CE280" s="1865"/>
      <c r="CF280" s="1865"/>
      <c r="CG280" s="1865"/>
      <c r="CH280" s="1865"/>
      <c r="CI280" s="1865"/>
      <c r="CJ280" s="1865"/>
      <c r="CK280" s="1865"/>
      <c r="CL280" s="1865"/>
      <c r="CM280" s="1865"/>
      <c r="CN280" s="1865"/>
      <c r="CO280" s="1865"/>
      <c r="CP280" s="1865"/>
      <c r="CQ280" s="1865"/>
      <c r="CR280" s="1865"/>
      <c r="CS280" s="1865"/>
      <c r="CT280" s="1865"/>
      <c r="CU280" s="1865"/>
      <c r="CV280" s="1865"/>
      <c r="CW280" s="1865"/>
      <c r="CX280" s="1865"/>
      <c r="CY280" s="1865"/>
      <c r="CZ280" s="1865"/>
    </row>
    <row r="281" s="424" customFormat="true" ht="15" customHeight="true" x14ac:dyDescent="0.2">
      <c r="B281" s="423"/>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28"/>
      <c r="BB281" s="295" t="s">
        <v>82</v>
      </c>
      <c r="BC281" s="1104" t="s">
        <v>35</v>
      </c>
      <c r="BD281" s="1125" t="s">
        <v>35</v>
      </c>
      <c r="BE281" s="1125" t="s">
        <v>35</v>
      </c>
      <c r="BF281" s="1125" t="s">
        <v>35</v>
      </c>
      <c r="BG281" s="1146" t="s">
        <v>35</v>
      </c>
      <c r="BH281" s="1104" t="s">
        <v>35</v>
      </c>
      <c r="BI281" s="1125" t="s">
        <v>35</v>
      </c>
      <c r="BJ281" s="1125" t="s">
        <v>35</v>
      </c>
      <c r="BK281" s="1125" t="s">
        <v>35</v>
      </c>
      <c r="BL281" s="1146" t="s">
        <v>35</v>
      </c>
      <c r="BM281" s="1104" t="s">
        <v>35</v>
      </c>
      <c r="BN281" s="1125" t="s">
        <v>35</v>
      </c>
      <c r="BO281" s="1125" t="s">
        <v>35</v>
      </c>
      <c r="BP281" s="1125" t="s">
        <v>35</v>
      </c>
      <c r="BQ281" s="1146" t="s">
        <v>35</v>
      </c>
      <c r="BR281" s="1104" t="s">
        <v>35</v>
      </c>
      <c r="BS281" s="1125" t="s">
        <v>35</v>
      </c>
      <c r="BT281" s="1125" t="s">
        <v>35</v>
      </c>
      <c r="BU281" s="1125" t="s">
        <v>35</v>
      </c>
      <c r="BV281" s="1125" t="s">
        <v>35</v>
      </c>
      <c r="BW281" s="1125" t="s">
        <v>35</v>
      </c>
      <c r="BX281" s="1125" t="s">
        <v>35</v>
      </c>
      <c r="BY281" s="1186" t="s">
        <v>35</v>
      </c>
      <c r="BZ281" s="1186" t="s">
        <v>35</v>
      </c>
      <c r="CA281" s="1186" t="s">
        <v>35</v>
      </c>
      <c r="CB281" s="1186" t="s">
        <v>35</v>
      </c>
      <c r="CC281" s="1186" t="s">
        <v>35</v>
      </c>
      <c r="CD281" s="1186" t="s">
        <v>35</v>
      </c>
      <c r="CE281" s="1865"/>
      <c r="CF281" s="1865"/>
      <c r="CG281" s="1865"/>
      <c r="CH281" s="1865"/>
      <c r="CI281" s="1865"/>
      <c r="CJ281" s="1865"/>
      <c r="CK281" s="1865"/>
      <c r="CL281" s="1865"/>
      <c r="CM281" s="1865"/>
      <c r="CN281" s="1865"/>
      <c r="CO281" s="1865"/>
      <c r="CP281" s="1865"/>
      <c r="CQ281" s="1865"/>
      <c r="CR281" s="1865"/>
      <c r="CS281" s="1865"/>
      <c r="CT281" s="1865"/>
      <c r="CU281" s="1865"/>
      <c r="CV281" s="1865"/>
      <c r="CW281" s="1865"/>
      <c r="CX281" s="1865"/>
      <c r="CY281" s="1865"/>
      <c r="CZ281" s="1865"/>
    </row>
    <row r="282" s="424" customFormat="true" ht="15" customHeight="true" x14ac:dyDescent="0.2">
      <c r="B282" s="423"/>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28"/>
      <c r="BB282" s="295" t="s">
        <v>83</v>
      </c>
      <c r="BC282" s="1104" t="s">
        <v>35</v>
      </c>
      <c r="BD282" s="1125" t="s">
        <v>35</v>
      </c>
      <c r="BE282" s="1125" t="s">
        <v>35</v>
      </c>
      <c r="BF282" s="1125" t="s">
        <v>35</v>
      </c>
      <c r="BG282" s="1146" t="s">
        <v>35</v>
      </c>
      <c r="BH282" s="1104" t="s">
        <v>35</v>
      </c>
      <c r="BI282" s="1125" t="s">
        <v>35</v>
      </c>
      <c r="BJ282" s="1125" t="s">
        <v>35</v>
      </c>
      <c r="BK282" s="1125" t="s">
        <v>35</v>
      </c>
      <c r="BL282" s="1146" t="s">
        <v>35</v>
      </c>
      <c r="BM282" s="1104" t="s">
        <v>35</v>
      </c>
      <c r="BN282" s="1125" t="s">
        <v>35</v>
      </c>
      <c r="BO282" s="1125" t="s">
        <v>35</v>
      </c>
      <c r="BP282" s="1125" t="s">
        <v>35</v>
      </c>
      <c r="BQ282" s="1146" t="s">
        <v>35</v>
      </c>
      <c r="BR282" s="1104" t="s">
        <v>35</v>
      </c>
      <c r="BS282" s="1125" t="s">
        <v>35</v>
      </c>
      <c r="BT282" s="1125" t="s">
        <v>35</v>
      </c>
      <c r="BU282" s="1125" t="s">
        <v>35</v>
      </c>
      <c r="BV282" s="1125" t="s">
        <v>35</v>
      </c>
      <c r="BW282" s="1125" t="s">
        <v>35</v>
      </c>
      <c r="BX282" s="1125" t="s">
        <v>35</v>
      </c>
      <c r="BY282" s="1186" t="s">
        <v>35</v>
      </c>
      <c r="BZ282" s="1186" t="s">
        <v>35</v>
      </c>
      <c r="CA282" s="1186" t="s">
        <v>35</v>
      </c>
      <c r="CB282" s="1186" t="s">
        <v>35</v>
      </c>
      <c r="CC282" s="1186" t="s">
        <v>35</v>
      </c>
      <c r="CD282" s="1186" t="s">
        <v>35</v>
      </c>
      <c r="CE282" s="1865"/>
      <c r="CF282" s="1865"/>
      <c r="CG282" s="1865"/>
      <c r="CH282" s="1865"/>
      <c r="CI282" s="1865"/>
      <c r="CJ282" s="1865"/>
      <c r="CK282" s="1865"/>
      <c r="CL282" s="1865"/>
      <c r="CM282" s="1865"/>
      <c r="CN282" s="1865"/>
      <c r="CO282" s="1865"/>
      <c r="CP282" s="1865"/>
      <c r="CQ282" s="1865"/>
      <c r="CR282" s="1865"/>
      <c r="CS282" s="1865"/>
      <c r="CT282" s="1865"/>
      <c r="CU282" s="1865"/>
      <c r="CV282" s="1865"/>
      <c r="CW282" s="1865"/>
      <c r="CX282" s="1865"/>
      <c r="CY282" s="1865"/>
      <c r="CZ282" s="1865"/>
    </row>
    <row r="283" s="424" customFormat="true" ht="15" customHeight="true" x14ac:dyDescent="0.2">
      <c r="B283" s="423"/>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28"/>
      <c r="BB283" s="295" t="s">
        <v>84</v>
      </c>
      <c r="BC283" s="1104" t="s">
        <v>35</v>
      </c>
      <c r="BD283" s="1125" t="s">
        <v>35</v>
      </c>
      <c r="BE283" s="1125" t="s">
        <v>35</v>
      </c>
      <c r="BF283" s="1125" t="s">
        <v>35</v>
      </c>
      <c r="BG283" s="1146" t="s">
        <v>35</v>
      </c>
      <c r="BH283" s="1104" t="s">
        <v>35</v>
      </c>
      <c r="BI283" s="1125" t="s">
        <v>35</v>
      </c>
      <c r="BJ283" s="1125" t="s">
        <v>35</v>
      </c>
      <c r="BK283" s="1125" t="s">
        <v>35</v>
      </c>
      <c r="BL283" s="1146" t="s">
        <v>35</v>
      </c>
      <c r="BM283" s="1104" t="s">
        <v>35</v>
      </c>
      <c r="BN283" s="1125" t="s">
        <v>35</v>
      </c>
      <c r="BO283" s="1125" t="s">
        <v>35</v>
      </c>
      <c r="BP283" s="1125" t="s">
        <v>35</v>
      </c>
      <c r="BQ283" s="1146" t="s">
        <v>35</v>
      </c>
      <c r="BR283" s="1104" t="s">
        <v>35</v>
      </c>
      <c r="BS283" s="1125" t="s">
        <v>35</v>
      </c>
      <c r="BT283" s="1125" t="s">
        <v>35</v>
      </c>
      <c r="BU283" s="1125" t="s">
        <v>35</v>
      </c>
      <c r="BV283" s="1125" t="s">
        <v>35</v>
      </c>
      <c r="BW283" s="1125" t="s">
        <v>35</v>
      </c>
      <c r="BX283" s="1125" t="s">
        <v>35</v>
      </c>
      <c r="BY283" s="1186" t="s">
        <v>35</v>
      </c>
      <c r="BZ283" s="1186" t="s">
        <v>35</v>
      </c>
      <c r="CA283" s="1186" t="s">
        <v>35</v>
      </c>
      <c r="CB283" s="1186" t="s">
        <v>35</v>
      </c>
      <c r="CC283" s="1186" t="s">
        <v>35</v>
      </c>
      <c r="CD283" s="1186" t="s">
        <v>35</v>
      </c>
      <c r="CE283" s="1865"/>
      <c r="CF283" s="1865"/>
      <c r="CG283" s="1865"/>
      <c r="CH283" s="1865"/>
      <c r="CI283" s="1865"/>
      <c r="CJ283" s="1865"/>
      <c r="CK283" s="1865"/>
      <c r="CL283" s="1865"/>
      <c r="CM283" s="1865"/>
      <c r="CN283" s="1865"/>
      <c r="CO283" s="1865"/>
      <c r="CP283" s="1865"/>
      <c r="CQ283" s="1865"/>
      <c r="CR283" s="1865"/>
      <c r="CS283" s="1865"/>
      <c r="CT283" s="1865"/>
      <c r="CU283" s="1865"/>
      <c r="CV283" s="1865"/>
      <c r="CW283" s="1865"/>
      <c r="CX283" s="1865"/>
      <c r="CY283" s="1865"/>
      <c r="CZ283" s="1865"/>
    </row>
    <row r="284" s="424" customFormat="true" ht="15" customHeight="true" x14ac:dyDescent="0.2">
      <c r="B284" s="423"/>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33"/>
      <c r="BB284" s="296" t="s">
        <v>113</v>
      </c>
      <c r="BC284" s="1105" t="s">
        <v>35</v>
      </c>
      <c r="BD284" s="1126" t="s">
        <v>35</v>
      </c>
      <c r="BE284" s="1126" t="s">
        <v>35</v>
      </c>
      <c r="BF284" s="1126" t="s">
        <v>35</v>
      </c>
      <c r="BG284" s="1147" t="s">
        <v>35</v>
      </c>
      <c r="BH284" s="1167" t="s">
        <v>35</v>
      </c>
      <c r="BI284" s="1126" t="s">
        <v>35</v>
      </c>
      <c r="BJ284" s="1126" t="s">
        <v>35</v>
      </c>
      <c r="BK284" s="1126" t="s">
        <v>35</v>
      </c>
      <c r="BL284" s="1147" t="s">
        <v>35</v>
      </c>
      <c r="BM284" s="1167" t="s">
        <v>35</v>
      </c>
      <c r="BN284" s="1126" t="s">
        <v>35</v>
      </c>
      <c r="BO284" s="1126" t="s">
        <v>35</v>
      </c>
      <c r="BP284" s="1126" t="s">
        <v>35</v>
      </c>
      <c r="BQ284" s="1147" t="s">
        <v>35</v>
      </c>
      <c r="BR284" s="1167" t="s">
        <v>35</v>
      </c>
      <c r="BS284" s="1126" t="s">
        <v>35</v>
      </c>
      <c r="BT284" s="1126" t="s">
        <v>35</v>
      </c>
      <c r="BU284" s="1126" t="s">
        <v>35</v>
      </c>
      <c r="BV284" s="1126" t="s">
        <v>35</v>
      </c>
      <c r="BW284" s="1126" t="s">
        <v>35</v>
      </c>
      <c r="BX284" s="1126" t="s">
        <v>35</v>
      </c>
      <c r="BY284" s="1187" t="s">
        <v>35</v>
      </c>
      <c r="BZ284" s="1187" t="s">
        <v>35</v>
      </c>
      <c r="CA284" s="1187" t="s">
        <v>35</v>
      </c>
      <c r="CB284" s="1187" t="s">
        <v>35</v>
      </c>
      <c r="CC284" s="1187" t="s">
        <v>35</v>
      </c>
      <c r="CD284" s="1187" t="s">
        <v>35</v>
      </c>
      <c r="CE284" s="1866"/>
      <c r="CF284" s="1866"/>
      <c r="CG284" s="1866"/>
      <c r="CH284" s="1866"/>
      <c r="CI284" s="1866"/>
      <c r="CJ284" s="1866"/>
      <c r="CK284" s="1866"/>
      <c r="CL284" s="1866"/>
      <c r="CM284" s="1866"/>
      <c r="CN284" s="1866"/>
      <c r="CO284" s="1866"/>
      <c r="CP284" s="1866"/>
      <c r="CQ284" s="1866"/>
      <c r="CR284" s="1866"/>
      <c r="CS284" s="1866"/>
      <c r="CT284" s="1866"/>
      <c r="CU284" s="1866"/>
      <c r="CV284" s="1866"/>
      <c r="CW284" s="1866"/>
      <c r="CX284" s="1866"/>
      <c r="CY284" s="1866"/>
      <c r="CZ284" s="1866"/>
    </row>
    <row r="285" s="424" customFormat="true" ht="15" customHeight="true" x14ac:dyDescent="0.2">
      <c r="B285" s="423"/>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4" customFormat="true" ht="15" customHeight="true" x14ac:dyDescent="0.2">
      <c r="B286" s="423"/>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4" customFormat="true" ht="15" customHeight="true" x14ac:dyDescent="0.2">
      <c r="B287" s="423"/>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4" customFormat="true" ht="15" customHeight="true" x14ac:dyDescent="0.2">
      <c r="B288" s="423"/>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4" customFormat="true" ht="15" customHeight="true" x14ac:dyDescent="0.2">
      <c r="A289" s="409"/>
      <c r="B289" s="410"/>
      <c r="C289" s="411"/>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4" customFormat="true" ht="15" customHeight="true" x14ac:dyDescent="0.2">
      <c r="A290" s="646"/>
      <c r="B290" s="647"/>
      <c r="C290" s="648"/>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4" customFormat="true" ht="15" customHeight="true" x14ac:dyDescent="0.2">
      <c r="A291" s="649"/>
      <c r="B291" s="650"/>
      <c r="C291" s="651"/>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4" customFormat="true" ht="15" customHeight="true" x14ac:dyDescent="0.2">
      <c r="A292" s="652"/>
      <c r="B292" s="653"/>
      <c r="C292" s="654"/>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4" customFormat="true" ht="15" customHeight="true" x14ac:dyDescent="0.2">
      <c r="A293" s="655"/>
      <c r="B293" s="656"/>
      <c r="C293" s="657"/>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4" customFormat="true" ht="15" customHeight="true" x14ac:dyDescent="0.2">
      <c r="A294" s="658"/>
      <c r="B294" s="659"/>
      <c r="C294" s="660"/>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4" customFormat="true" ht="15" customHeight="true" x14ac:dyDescent="0.2">
      <c r="A295" s="658"/>
      <c r="B295" s="659"/>
      <c r="C295" s="660"/>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4" customFormat="true" ht="15" customHeight="true" x14ac:dyDescent="0.2">
      <c r="A296" s="658"/>
      <c r="B296" s="661"/>
      <c r="C296" s="660"/>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4" customFormat="true" ht="15" customHeight="true" x14ac:dyDescent="0.2">
      <c r="A297" s="662"/>
      <c r="B297" s="663"/>
      <c r="C297" s="664"/>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4" customFormat="true" ht="15" customHeight="true" x14ac:dyDescent="0.2">
      <c r="B298" s="423"/>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4" customFormat="true" ht="15" customHeight="true" x14ac:dyDescent="0.2">
      <c r="A299" s="412"/>
      <c r="B299" s="413"/>
      <c r="C299" s="414"/>
      <c r="D299" s="415"/>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4" customFormat="true" ht="15" customHeight="true" x14ac:dyDescent="0.2">
      <c r="A300" s="665"/>
      <c r="B300" s="666"/>
      <c r="C300" s="667"/>
      <c r="D300" s="668"/>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4" customFormat="true" ht="15" customHeight="true" x14ac:dyDescent="0.2">
      <c r="A301" s="669"/>
      <c r="B301" s="670"/>
      <c r="C301" s="671"/>
      <c r="D301" s="672"/>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4" customFormat="true" ht="15" customHeight="true" x14ac:dyDescent="0.2">
      <c r="A302" s="673"/>
      <c r="B302" s="674"/>
      <c r="C302" s="675"/>
      <c r="D302" s="67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4" customFormat="true" ht="15" customHeight="true" x14ac:dyDescent="0.2">
      <c r="A303" s="677"/>
      <c r="B303" s="678"/>
      <c r="C303" s="679"/>
      <c r="D303" s="680"/>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4" customFormat="true" ht="15" customHeight="true" x14ac:dyDescent="0.2">
      <c r="A304" s="681"/>
      <c r="B304" s="682"/>
      <c r="C304" s="683"/>
      <c r="D304" s="684"/>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4" customFormat="true" ht="15" customHeight="true" x14ac:dyDescent="0.2">
      <c r="A305" s="685"/>
      <c r="B305" s="686"/>
      <c r="C305" s="687"/>
      <c r="D305" s="688"/>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4" customFormat="true" ht="15" customHeight="true" x14ac:dyDescent="0.2">
      <c r="B306" s="423"/>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4" customFormat="true" ht="15" customHeight="true" x14ac:dyDescent="0.2">
      <c r="B307" s="423"/>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4" customFormat="true" ht="15" customHeight="true" x14ac:dyDescent="0.2">
      <c r="B308" s="423"/>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4" customFormat="true" ht="15" customHeight="true" x14ac:dyDescent="0.2">
      <c r="B309" s="423"/>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4" customFormat="true" ht="15" customHeight="true" x14ac:dyDescent="0.2">
      <c r="B310" s="423"/>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4" customFormat="true" ht="15" customHeight="true" x14ac:dyDescent="0.2">
      <c r="B311" s="423"/>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4" customFormat="true" ht="15" customHeight="true" x14ac:dyDescent="0.2">
      <c r="B312" s="423"/>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4" customFormat="true" ht="15" customHeight="true" x14ac:dyDescent="0.2">
      <c r="B313" s="423"/>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4" customFormat="true" ht="15" customHeight="true" x14ac:dyDescent="0.2">
      <c r="B314" s="423"/>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4" customFormat="true" ht="15" customHeight="true" x14ac:dyDescent="0.2">
      <c r="B315" s="423"/>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4" customFormat="true" ht="15" customHeight="true" x14ac:dyDescent="0.2">
      <c r="B316" s="423"/>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4" customFormat="true" ht="15" customHeight="true" x14ac:dyDescent="0.2">
      <c r="B317" s="423"/>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4" customFormat="true" ht="15" customHeight="true" x14ac:dyDescent="0.2">
      <c r="B318" s="423"/>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4" customFormat="true" ht="15" customHeight="true" x14ac:dyDescent="0.2">
      <c r="B319" s="423"/>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4" customFormat="true" ht="15" customHeight="true" x14ac:dyDescent="0.2">
      <c r="B320" s="423"/>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4" customFormat="true" ht="15" customHeight="true" x14ac:dyDescent="0.2">
      <c r="B321" s="423"/>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4" customFormat="true" ht="15" customHeight="true" x14ac:dyDescent="0.2">
      <c r="B322" s="423"/>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4" customFormat="true" ht="15" customHeight="true" x14ac:dyDescent="0.2">
      <c r="B323" s="423"/>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4" customFormat="true" ht="15" customHeight="true" x14ac:dyDescent="0.2">
      <c r="B324" s="423"/>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4" customFormat="true" ht="15" customHeight="true" x14ac:dyDescent="0.2">
      <c r="B325" s="423"/>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4" customFormat="true" ht="15" customHeight="true" x14ac:dyDescent="0.2">
      <c r="B326" s="423"/>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4" customFormat="true" ht="15" customHeight="true" x14ac:dyDescent="0.2">
      <c r="B327" s="423"/>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4" customFormat="true" ht="15" customHeight="true" x14ac:dyDescent="0.2">
      <c r="B328" s="423"/>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4" customFormat="true" ht="250.15" customHeight="true" x14ac:dyDescent="0.2">
      <c r="B329" s="423"/>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4" customFormat="true" ht="15" customHeight="true" x14ac:dyDescent="0.2">
      <c r="B339" s="423"/>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34" t="s">
        <v>114</v>
      </c>
      <c r="BD339" s="2214"/>
      <c r="BE339" s="2214"/>
      <c r="BF339" s="2214"/>
      <c r="BG339" s="2215"/>
      <c r="BH339" s="2213" t="s">
        <v>38</v>
      </c>
      <c r="BI339" s="2214"/>
      <c r="BJ339" s="2214"/>
      <c r="BK339" s="2214"/>
      <c r="BL339" s="2215"/>
      <c r="BM339" s="2213" t="s">
        <v>37</v>
      </c>
      <c r="BN339" s="2214"/>
      <c r="BO339" s="2214"/>
      <c r="BP339" s="2214"/>
      <c r="BQ339" s="2216"/>
      <c r="BR339" s="1790" t="s">
        <v>137</v>
      </c>
      <c r="BS339" s="1791"/>
      <c r="BT339" s="1791"/>
      <c r="BU339" s="1791"/>
      <c r="BV339" s="1791"/>
      <c r="BW339" s="1791"/>
      <c r="BX339" s="1791"/>
      <c r="BY339" s="1792"/>
      <c r="BZ339" s="313"/>
      <c r="CA339" s="313"/>
      <c r="CB339" s="313"/>
      <c r="CC339" s="313"/>
      <c r="CD339" s="313"/>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4" customFormat="true" ht="12.75" x14ac:dyDescent="0.2">
      <c r="B340" s="423"/>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146</v>
      </c>
      <c r="BS340" s="180" t="s">
        <v>147</v>
      </c>
      <c r="BT340" s="180" t="s">
        <v>148</v>
      </c>
      <c r="BU340" s="180" t="s">
        <v>149</v>
      </c>
      <c r="BV340" s="180" t="s">
        <v>150</v>
      </c>
      <c r="BW340" s="180" t="s">
        <v>151</v>
      </c>
      <c r="BX340" s="180" t="s">
        <v>152</v>
      </c>
      <c r="BY340" s="181" t="s">
        <v>153</v>
      </c>
      <c r="BZ340" s="181" t="s">
        <v>154</v>
      </c>
      <c r="CA340" s="181" t="s">
        <v>155</v>
      </c>
      <c r="CB340" s="181" t="s">
        <v>156</v>
      </c>
      <c r="CC340" s="181" t="s">
        <v>157</v>
      </c>
      <c r="CD340" s="181" t="s">
        <v>158</v>
      </c>
      <c r="CE340" s="1867"/>
      <c r="CF340" s="1867"/>
      <c r="CG340" s="1867"/>
      <c r="CH340" s="1867"/>
      <c r="CI340" s="1867"/>
      <c r="CJ340" s="1867"/>
      <c r="CK340" s="1867"/>
      <c r="CL340" s="1867"/>
      <c r="CM340" s="1867"/>
      <c r="CN340" s="1867"/>
      <c r="CO340" s="1867"/>
      <c r="CP340" s="1867"/>
      <c r="CQ340" s="1867"/>
      <c r="CR340" s="1867"/>
      <c r="CS340" s="1867"/>
      <c r="CT340" s="1867"/>
      <c r="CU340" s="1867"/>
      <c r="CV340" s="1867"/>
      <c r="CW340" s="1867"/>
      <c r="CX340" s="1867"/>
      <c r="CY340" s="1867"/>
      <c r="CZ340" s="1867"/>
    </row>
    <row r="341" s="424" customFormat="true" ht="15" customHeight="true" x14ac:dyDescent="0.2">
      <c r="B341" s="423"/>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17" t="s">
        <v>144</v>
      </c>
      <c r="BB341" s="162" t="s">
        <v>49</v>
      </c>
      <c r="BC341" s="1106" t="s">
        <v>35</v>
      </c>
      <c r="BD341" s="1127" t="s">
        <v>35</v>
      </c>
      <c r="BE341" s="1127" t="s">
        <v>35</v>
      </c>
      <c r="BF341" s="1127" t="s">
        <v>35</v>
      </c>
      <c r="BG341" s="1148" t="s">
        <v>35</v>
      </c>
      <c r="BH341" s="1168" t="s">
        <v>35</v>
      </c>
      <c r="BI341" s="1127" t="s">
        <v>35</v>
      </c>
      <c r="BJ341" s="1127" t="s">
        <v>35</v>
      </c>
      <c r="BK341" s="1127" t="s">
        <v>35</v>
      </c>
      <c r="BL341" s="1148" t="s">
        <v>35</v>
      </c>
      <c r="BM341" s="1168" t="s">
        <v>35</v>
      </c>
      <c r="BN341" s="1127" t="s">
        <v>35</v>
      </c>
      <c r="BO341" s="1127" t="s">
        <v>35</v>
      </c>
      <c r="BP341" s="1127" t="s">
        <v>35</v>
      </c>
      <c r="BQ341" s="1148" t="s">
        <v>35</v>
      </c>
      <c r="BR341" s="1168" t="s">
        <v>35</v>
      </c>
      <c r="BS341" s="1127" t="s">
        <v>35</v>
      </c>
      <c r="BT341" s="1127" t="s">
        <v>35</v>
      </c>
      <c r="BU341" s="1127" t="s">
        <v>35</v>
      </c>
      <c r="BV341" s="1127" t="s">
        <v>35</v>
      </c>
      <c r="BW341" s="1127" t="s">
        <v>35</v>
      </c>
      <c r="BX341" s="1127" t="s">
        <v>35</v>
      </c>
      <c r="BY341" s="1188" t="s">
        <v>35</v>
      </c>
      <c r="BZ341" s="1188" t="s">
        <v>35</v>
      </c>
      <c r="CA341" s="1188" t="s">
        <v>35</v>
      </c>
      <c r="CB341" s="1188" t="s">
        <v>35</v>
      </c>
      <c r="CC341" s="1188" t="s">
        <v>35</v>
      </c>
      <c r="CD341" s="1188" t="s">
        <v>35</v>
      </c>
      <c r="CE341" s="1868"/>
      <c r="CF341" s="1868"/>
      <c r="CG341" s="1868"/>
      <c r="CH341" s="1868"/>
      <c r="CI341" s="1868"/>
      <c r="CJ341" s="1868"/>
      <c r="CK341" s="1868"/>
      <c r="CL341" s="1868"/>
      <c r="CM341" s="1868"/>
      <c r="CN341" s="1868"/>
      <c r="CO341" s="1868"/>
      <c r="CP341" s="1868"/>
      <c r="CQ341" s="1868"/>
      <c r="CR341" s="1868"/>
      <c r="CS341" s="1868"/>
      <c r="CT341" s="1868"/>
      <c r="CU341" s="1868"/>
      <c r="CV341" s="1868"/>
      <c r="CW341" s="1868"/>
      <c r="CX341" s="1868"/>
      <c r="CY341" s="1868"/>
      <c r="CZ341" s="1868"/>
    </row>
    <row r="342" s="424" customFormat="true" ht="15" customHeight="true" x14ac:dyDescent="0.2">
      <c r="B342" s="423"/>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18"/>
      <c r="BB342" s="163" t="s">
        <v>48</v>
      </c>
      <c r="BC342" s="1107" t="s">
        <v>35</v>
      </c>
      <c r="BD342" s="1128" t="s">
        <v>35</v>
      </c>
      <c r="BE342" s="1128" t="s">
        <v>35</v>
      </c>
      <c r="BF342" s="1128" t="s">
        <v>35</v>
      </c>
      <c r="BG342" s="1149" t="s">
        <v>35</v>
      </c>
      <c r="BH342" s="1169" t="s">
        <v>35</v>
      </c>
      <c r="BI342" s="1128" t="s">
        <v>35</v>
      </c>
      <c r="BJ342" s="1128" t="s">
        <v>35</v>
      </c>
      <c r="BK342" s="1128" t="s">
        <v>35</v>
      </c>
      <c r="BL342" s="1149" t="s">
        <v>35</v>
      </c>
      <c r="BM342" s="1169" t="s">
        <v>35</v>
      </c>
      <c r="BN342" s="1128" t="s">
        <v>35</v>
      </c>
      <c r="BO342" s="1128" t="s">
        <v>35</v>
      </c>
      <c r="BP342" s="1128" t="s">
        <v>35</v>
      </c>
      <c r="BQ342" s="1149" t="s">
        <v>35</v>
      </c>
      <c r="BR342" s="1169" t="s">
        <v>35</v>
      </c>
      <c r="BS342" s="1128" t="s">
        <v>35</v>
      </c>
      <c r="BT342" s="1128" t="s">
        <v>35</v>
      </c>
      <c r="BU342" s="1128" t="s">
        <v>35</v>
      </c>
      <c r="BV342" s="1128" t="s">
        <v>35</v>
      </c>
      <c r="BW342" s="1128" t="s">
        <v>35</v>
      </c>
      <c r="BX342" s="1128" t="s">
        <v>35</v>
      </c>
      <c r="BY342" s="1189" t="s">
        <v>35</v>
      </c>
      <c r="BZ342" s="1189" t="s">
        <v>35</v>
      </c>
      <c r="CA342" s="1189" t="s">
        <v>35</v>
      </c>
      <c r="CB342" s="1189" t="s">
        <v>35</v>
      </c>
      <c r="CC342" s="1189" t="s">
        <v>35</v>
      </c>
      <c r="CD342" s="1189" t="s">
        <v>35</v>
      </c>
      <c r="CE342" s="1869"/>
      <c r="CF342" s="1869"/>
      <c r="CG342" s="1869"/>
      <c r="CH342" s="1869"/>
      <c r="CI342" s="1869"/>
      <c r="CJ342" s="1869"/>
      <c r="CK342" s="1869"/>
      <c r="CL342" s="1869"/>
      <c r="CM342" s="1869"/>
      <c r="CN342" s="1869"/>
      <c r="CO342" s="1869"/>
      <c r="CP342" s="1869"/>
      <c r="CQ342" s="1869"/>
      <c r="CR342" s="1869"/>
      <c r="CS342" s="1869"/>
      <c r="CT342" s="1869"/>
      <c r="CU342" s="1869"/>
      <c r="CV342" s="1869"/>
      <c r="CW342" s="1869"/>
      <c r="CX342" s="1869"/>
      <c r="CY342" s="1869"/>
      <c r="CZ342" s="1869"/>
    </row>
    <row r="343" s="424" customFormat="true" ht="15" customHeight="true" x14ac:dyDescent="0.2">
      <c r="B343" s="423"/>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19" t="s">
        <v>139</v>
      </c>
      <c r="BB343" s="163" t="s">
        <v>49</v>
      </c>
      <c r="BC343" s="1107" t="s">
        <v>35</v>
      </c>
      <c r="BD343" s="1128" t="s">
        <v>35</v>
      </c>
      <c r="BE343" s="1128" t="s">
        <v>35</v>
      </c>
      <c r="BF343" s="1128" t="s">
        <v>35</v>
      </c>
      <c r="BG343" s="1149" t="s">
        <v>35</v>
      </c>
      <c r="BH343" s="1169" t="s">
        <v>35</v>
      </c>
      <c r="BI343" s="1128" t="s">
        <v>35</v>
      </c>
      <c r="BJ343" s="1128" t="s">
        <v>35</v>
      </c>
      <c r="BK343" s="1128" t="s">
        <v>35</v>
      </c>
      <c r="BL343" s="1149" t="s">
        <v>35</v>
      </c>
      <c r="BM343" s="1169" t="s">
        <v>35</v>
      </c>
      <c r="BN343" s="1128" t="s">
        <v>35</v>
      </c>
      <c r="BO343" s="1128" t="s">
        <v>35</v>
      </c>
      <c r="BP343" s="1128" t="s">
        <v>35</v>
      </c>
      <c r="BQ343" s="1149" t="s">
        <v>35</v>
      </c>
      <c r="BR343" s="1169" t="s">
        <v>35</v>
      </c>
      <c r="BS343" s="1128" t="s">
        <v>35</v>
      </c>
      <c r="BT343" s="1128" t="s">
        <v>35</v>
      </c>
      <c r="BU343" s="1128" t="s">
        <v>35</v>
      </c>
      <c r="BV343" s="1128" t="s">
        <v>35</v>
      </c>
      <c r="BW343" s="1128" t="s">
        <v>35</v>
      </c>
      <c r="BX343" s="1128" t="s">
        <v>35</v>
      </c>
      <c r="BY343" s="1189" t="s">
        <v>35</v>
      </c>
      <c r="BZ343" s="1189" t="s">
        <v>35</v>
      </c>
      <c r="CA343" s="1189" t="s">
        <v>35</v>
      </c>
      <c r="CB343" s="1189" t="s">
        <v>35</v>
      </c>
      <c r="CC343" s="1189" t="s">
        <v>35</v>
      </c>
      <c r="CD343" s="1189" t="s">
        <v>35</v>
      </c>
      <c r="CE343" s="1869"/>
      <c r="CF343" s="1869"/>
      <c r="CG343" s="1869"/>
      <c r="CH343" s="1869"/>
      <c r="CI343" s="1869"/>
      <c r="CJ343" s="1869"/>
      <c r="CK343" s="1869"/>
      <c r="CL343" s="1869"/>
      <c r="CM343" s="1869"/>
      <c r="CN343" s="1869"/>
      <c r="CO343" s="1869"/>
      <c r="CP343" s="1869"/>
      <c r="CQ343" s="1869"/>
      <c r="CR343" s="1869"/>
      <c r="CS343" s="1869"/>
      <c r="CT343" s="1869"/>
      <c r="CU343" s="1869"/>
      <c r="CV343" s="1869"/>
      <c r="CW343" s="1869"/>
      <c r="CX343" s="1869"/>
      <c r="CY343" s="1869"/>
      <c r="CZ343" s="1869"/>
    </row>
    <row r="344" s="424" customFormat="true" ht="15" customHeight="true" x14ac:dyDescent="0.2">
      <c r="B344" s="423"/>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18"/>
      <c r="BB344" s="163" t="s">
        <v>48</v>
      </c>
      <c r="BC344" s="1107" t="s">
        <v>35</v>
      </c>
      <c r="BD344" s="1128" t="s">
        <v>35</v>
      </c>
      <c r="BE344" s="1128" t="s">
        <v>35</v>
      </c>
      <c r="BF344" s="1128" t="s">
        <v>35</v>
      </c>
      <c r="BG344" s="1149" t="s">
        <v>35</v>
      </c>
      <c r="BH344" s="1169" t="s">
        <v>35</v>
      </c>
      <c r="BI344" s="1128" t="s">
        <v>35</v>
      </c>
      <c r="BJ344" s="1128" t="s">
        <v>35</v>
      </c>
      <c r="BK344" s="1128" t="s">
        <v>35</v>
      </c>
      <c r="BL344" s="1149" t="s">
        <v>35</v>
      </c>
      <c r="BM344" s="1169" t="s">
        <v>35</v>
      </c>
      <c r="BN344" s="1128" t="s">
        <v>35</v>
      </c>
      <c r="BO344" s="1128" t="s">
        <v>35</v>
      </c>
      <c r="BP344" s="1128" t="s">
        <v>35</v>
      </c>
      <c r="BQ344" s="1149" t="s">
        <v>35</v>
      </c>
      <c r="BR344" s="1169" t="s">
        <v>35</v>
      </c>
      <c r="BS344" s="1128" t="s">
        <v>35</v>
      </c>
      <c r="BT344" s="1128" t="s">
        <v>35</v>
      </c>
      <c r="BU344" s="1128" t="s">
        <v>35</v>
      </c>
      <c r="BV344" s="1128" t="s">
        <v>35</v>
      </c>
      <c r="BW344" s="1128" t="s">
        <v>35</v>
      </c>
      <c r="BX344" s="1128" t="s">
        <v>35</v>
      </c>
      <c r="BY344" s="1189" t="s">
        <v>35</v>
      </c>
      <c r="BZ344" s="1189" t="s">
        <v>35</v>
      </c>
      <c r="CA344" s="1189" t="s">
        <v>35</v>
      </c>
      <c r="CB344" s="1189" t="s">
        <v>35</v>
      </c>
      <c r="CC344" s="1189" t="s">
        <v>35</v>
      </c>
      <c r="CD344" s="1189" t="s">
        <v>35</v>
      </c>
      <c r="CE344" s="1869"/>
      <c r="CF344" s="1869"/>
      <c r="CG344" s="1869"/>
      <c r="CH344" s="1869"/>
      <c r="CI344" s="1869"/>
      <c r="CJ344" s="1869"/>
      <c r="CK344" s="1869"/>
      <c r="CL344" s="1869"/>
      <c r="CM344" s="1869"/>
      <c r="CN344" s="1869"/>
      <c r="CO344" s="1869"/>
      <c r="CP344" s="1869"/>
      <c r="CQ344" s="1869"/>
      <c r="CR344" s="1869"/>
      <c r="CS344" s="1869"/>
      <c r="CT344" s="1869"/>
      <c r="CU344" s="1869"/>
      <c r="CV344" s="1869"/>
      <c r="CW344" s="1869"/>
      <c r="CX344" s="1869"/>
      <c r="CY344" s="1869"/>
      <c r="CZ344" s="1869"/>
    </row>
    <row r="345" s="424" customFormat="true" ht="15" customHeight="true" x14ac:dyDescent="0.2">
      <c r="B345" s="423"/>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19" t="s">
        <v>140</v>
      </c>
      <c r="BB345" s="163" t="s">
        <v>49</v>
      </c>
      <c r="BC345" s="1107" t="s">
        <v>35</v>
      </c>
      <c r="BD345" s="1128" t="s">
        <v>35</v>
      </c>
      <c r="BE345" s="1128" t="s">
        <v>35</v>
      </c>
      <c r="BF345" s="1128" t="s">
        <v>35</v>
      </c>
      <c r="BG345" s="1149" t="s">
        <v>35</v>
      </c>
      <c r="BH345" s="1169" t="s">
        <v>35</v>
      </c>
      <c r="BI345" s="1128" t="s">
        <v>35</v>
      </c>
      <c r="BJ345" s="1128" t="s">
        <v>35</v>
      </c>
      <c r="BK345" s="1128" t="s">
        <v>35</v>
      </c>
      <c r="BL345" s="1149" t="s">
        <v>35</v>
      </c>
      <c r="BM345" s="1169" t="s">
        <v>35</v>
      </c>
      <c r="BN345" s="1128" t="s">
        <v>35</v>
      </c>
      <c r="BO345" s="1128" t="s">
        <v>35</v>
      </c>
      <c r="BP345" s="1128" t="s">
        <v>35</v>
      </c>
      <c r="BQ345" s="1149" t="s">
        <v>35</v>
      </c>
      <c r="BR345" s="1169" t="s">
        <v>35</v>
      </c>
      <c r="BS345" s="1128" t="s">
        <v>35</v>
      </c>
      <c r="BT345" s="1128" t="s">
        <v>35</v>
      </c>
      <c r="BU345" s="1128" t="s">
        <v>35</v>
      </c>
      <c r="BV345" s="1128" t="s">
        <v>35</v>
      </c>
      <c r="BW345" s="1128" t="s">
        <v>35</v>
      </c>
      <c r="BX345" s="1128" t="s">
        <v>35</v>
      </c>
      <c r="BY345" s="1189" t="s">
        <v>35</v>
      </c>
      <c r="BZ345" s="1189" t="s">
        <v>35</v>
      </c>
      <c r="CA345" s="1189" t="s">
        <v>35</v>
      </c>
      <c r="CB345" s="1189" t="s">
        <v>35</v>
      </c>
      <c r="CC345" s="1189" t="s">
        <v>35</v>
      </c>
      <c r="CD345" s="1189" t="s">
        <v>35</v>
      </c>
      <c r="CE345" s="1869"/>
      <c r="CF345" s="1869"/>
      <c r="CG345" s="1869"/>
      <c r="CH345" s="1869"/>
      <c r="CI345" s="1869"/>
      <c r="CJ345" s="1869"/>
      <c r="CK345" s="1869"/>
      <c r="CL345" s="1869"/>
      <c r="CM345" s="1869"/>
      <c r="CN345" s="1869"/>
      <c r="CO345" s="1869"/>
      <c r="CP345" s="1869"/>
      <c r="CQ345" s="1869"/>
      <c r="CR345" s="1869"/>
      <c r="CS345" s="1869"/>
      <c r="CT345" s="1869"/>
      <c r="CU345" s="1869"/>
      <c r="CV345" s="1869"/>
      <c r="CW345" s="1869"/>
      <c r="CX345" s="1869"/>
      <c r="CY345" s="1869"/>
      <c r="CZ345" s="1869"/>
    </row>
    <row r="346" s="424" customFormat="true" ht="15" customHeight="true" x14ac:dyDescent="0.2">
      <c r="B346" s="423"/>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18"/>
      <c r="BB346" s="163" t="s">
        <v>48</v>
      </c>
      <c r="BC346" s="1107" t="s">
        <v>35</v>
      </c>
      <c r="BD346" s="1128" t="s">
        <v>35</v>
      </c>
      <c r="BE346" s="1128" t="s">
        <v>35</v>
      </c>
      <c r="BF346" s="1128" t="s">
        <v>35</v>
      </c>
      <c r="BG346" s="1149" t="s">
        <v>35</v>
      </c>
      <c r="BH346" s="1169" t="s">
        <v>35</v>
      </c>
      <c r="BI346" s="1128" t="s">
        <v>35</v>
      </c>
      <c r="BJ346" s="1128" t="s">
        <v>35</v>
      </c>
      <c r="BK346" s="1128" t="s">
        <v>35</v>
      </c>
      <c r="BL346" s="1149" t="s">
        <v>35</v>
      </c>
      <c r="BM346" s="1169" t="s">
        <v>35</v>
      </c>
      <c r="BN346" s="1128" t="s">
        <v>35</v>
      </c>
      <c r="BO346" s="1128" t="s">
        <v>35</v>
      </c>
      <c r="BP346" s="1128" t="s">
        <v>35</v>
      </c>
      <c r="BQ346" s="1149" t="s">
        <v>35</v>
      </c>
      <c r="BR346" s="1169" t="s">
        <v>35</v>
      </c>
      <c r="BS346" s="1128" t="s">
        <v>35</v>
      </c>
      <c r="BT346" s="1128" t="s">
        <v>35</v>
      </c>
      <c r="BU346" s="1128" t="s">
        <v>35</v>
      </c>
      <c r="BV346" s="1128" t="s">
        <v>35</v>
      </c>
      <c r="BW346" s="1128" t="s">
        <v>35</v>
      </c>
      <c r="BX346" s="1128" t="s">
        <v>35</v>
      </c>
      <c r="BY346" s="1189" t="s">
        <v>35</v>
      </c>
      <c r="BZ346" s="1189" t="s">
        <v>35</v>
      </c>
      <c r="CA346" s="1189" t="s">
        <v>35</v>
      </c>
      <c r="CB346" s="1189" t="s">
        <v>35</v>
      </c>
      <c r="CC346" s="1189" t="s">
        <v>35</v>
      </c>
      <c r="CD346" s="1189" t="s">
        <v>35</v>
      </c>
      <c r="CE346" s="1869"/>
      <c r="CF346" s="1869"/>
      <c r="CG346" s="1869"/>
      <c r="CH346" s="1869"/>
      <c r="CI346" s="1869"/>
      <c r="CJ346" s="1869"/>
      <c r="CK346" s="1869"/>
      <c r="CL346" s="1869"/>
      <c r="CM346" s="1869"/>
      <c r="CN346" s="1869"/>
      <c r="CO346" s="1869"/>
      <c r="CP346" s="1869"/>
      <c r="CQ346" s="1869"/>
      <c r="CR346" s="1869"/>
      <c r="CS346" s="1869"/>
      <c r="CT346" s="1869"/>
      <c r="CU346" s="1869"/>
      <c r="CV346" s="1869"/>
      <c r="CW346" s="1869"/>
      <c r="CX346" s="1869"/>
      <c r="CY346" s="1869"/>
      <c r="CZ346" s="1869"/>
    </row>
    <row r="347" s="424" customFormat="true" ht="15" customHeight="true" x14ac:dyDescent="0.2">
      <c r="B347" s="423"/>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19" t="s">
        <v>141</v>
      </c>
      <c r="BB347" s="163" t="s">
        <v>49</v>
      </c>
      <c r="BC347" s="1107" t="s">
        <v>35</v>
      </c>
      <c r="BD347" s="1128" t="s">
        <v>35</v>
      </c>
      <c r="BE347" s="1128" t="s">
        <v>35</v>
      </c>
      <c r="BF347" s="1128" t="s">
        <v>35</v>
      </c>
      <c r="BG347" s="1149" t="s">
        <v>35</v>
      </c>
      <c r="BH347" s="1169" t="s">
        <v>35</v>
      </c>
      <c r="BI347" s="1128" t="s">
        <v>35</v>
      </c>
      <c r="BJ347" s="1128" t="s">
        <v>35</v>
      </c>
      <c r="BK347" s="1128" t="s">
        <v>35</v>
      </c>
      <c r="BL347" s="1149" t="s">
        <v>35</v>
      </c>
      <c r="BM347" s="1169" t="s">
        <v>35</v>
      </c>
      <c r="BN347" s="1128" t="s">
        <v>35</v>
      </c>
      <c r="BO347" s="1128" t="s">
        <v>35</v>
      </c>
      <c r="BP347" s="1128" t="s">
        <v>35</v>
      </c>
      <c r="BQ347" s="1149" t="s">
        <v>35</v>
      </c>
      <c r="BR347" s="1169" t="s">
        <v>35</v>
      </c>
      <c r="BS347" s="1128" t="s">
        <v>35</v>
      </c>
      <c r="BT347" s="1128" t="s">
        <v>35</v>
      </c>
      <c r="BU347" s="1128" t="s">
        <v>35</v>
      </c>
      <c r="BV347" s="1128" t="s">
        <v>35</v>
      </c>
      <c r="BW347" s="1128" t="s">
        <v>35</v>
      </c>
      <c r="BX347" s="1128" t="s">
        <v>35</v>
      </c>
      <c r="BY347" s="1189" t="s">
        <v>35</v>
      </c>
      <c r="BZ347" s="1189" t="s">
        <v>35</v>
      </c>
      <c r="CA347" s="1189" t="s">
        <v>35</v>
      </c>
      <c r="CB347" s="1189" t="s">
        <v>35</v>
      </c>
      <c r="CC347" s="1189" t="s">
        <v>35</v>
      </c>
      <c r="CD347" s="1189" t="s">
        <v>35</v>
      </c>
      <c r="CE347" s="1869"/>
      <c r="CF347" s="1869"/>
      <c r="CG347" s="1869"/>
      <c r="CH347" s="1869"/>
      <c r="CI347" s="1869"/>
      <c r="CJ347" s="1869"/>
      <c r="CK347" s="1869"/>
      <c r="CL347" s="1869"/>
      <c r="CM347" s="1869"/>
      <c r="CN347" s="1869"/>
      <c r="CO347" s="1869"/>
      <c r="CP347" s="1869"/>
      <c r="CQ347" s="1869"/>
      <c r="CR347" s="1869"/>
      <c r="CS347" s="1869"/>
      <c r="CT347" s="1869"/>
      <c r="CU347" s="1869"/>
      <c r="CV347" s="1869"/>
      <c r="CW347" s="1869"/>
      <c r="CX347" s="1869"/>
      <c r="CY347" s="1869"/>
      <c r="CZ347" s="1869"/>
    </row>
    <row r="348" s="424" customFormat="true" ht="15" customHeight="true" x14ac:dyDescent="0.2">
      <c r="B348" s="423"/>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18"/>
      <c r="BB348" s="163" t="s">
        <v>48</v>
      </c>
      <c r="BC348" s="1107" t="s">
        <v>35</v>
      </c>
      <c r="BD348" s="1128" t="s">
        <v>35</v>
      </c>
      <c r="BE348" s="1128" t="s">
        <v>35</v>
      </c>
      <c r="BF348" s="1128" t="s">
        <v>35</v>
      </c>
      <c r="BG348" s="1149" t="s">
        <v>35</v>
      </c>
      <c r="BH348" s="1169" t="s">
        <v>35</v>
      </c>
      <c r="BI348" s="1128" t="s">
        <v>35</v>
      </c>
      <c r="BJ348" s="1128" t="s">
        <v>35</v>
      </c>
      <c r="BK348" s="1128" t="s">
        <v>35</v>
      </c>
      <c r="BL348" s="1149" t="s">
        <v>35</v>
      </c>
      <c r="BM348" s="1169" t="s">
        <v>35</v>
      </c>
      <c r="BN348" s="1128" t="s">
        <v>35</v>
      </c>
      <c r="BO348" s="1128" t="s">
        <v>35</v>
      </c>
      <c r="BP348" s="1128" t="s">
        <v>35</v>
      </c>
      <c r="BQ348" s="1149" t="s">
        <v>35</v>
      </c>
      <c r="BR348" s="1169" t="s">
        <v>35</v>
      </c>
      <c r="BS348" s="1128" t="s">
        <v>35</v>
      </c>
      <c r="BT348" s="1128" t="s">
        <v>35</v>
      </c>
      <c r="BU348" s="1128" t="s">
        <v>35</v>
      </c>
      <c r="BV348" s="1128" t="s">
        <v>35</v>
      </c>
      <c r="BW348" s="1128" t="s">
        <v>35</v>
      </c>
      <c r="BX348" s="1128" t="s">
        <v>35</v>
      </c>
      <c r="BY348" s="1189" t="s">
        <v>35</v>
      </c>
      <c r="BZ348" s="1189" t="s">
        <v>35</v>
      </c>
      <c r="CA348" s="1189" t="s">
        <v>35</v>
      </c>
      <c r="CB348" s="1189" t="s">
        <v>35</v>
      </c>
      <c r="CC348" s="1189" t="s">
        <v>35</v>
      </c>
      <c r="CD348" s="1189" t="s">
        <v>35</v>
      </c>
      <c r="CE348" s="1869"/>
      <c r="CF348" s="1869"/>
      <c r="CG348" s="1869"/>
      <c r="CH348" s="1869"/>
      <c r="CI348" s="1869"/>
      <c r="CJ348" s="1869"/>
      <c r="CK348" s="1869"/>
      <c r="CL348" s="1869"/>
      <c r="CM348" s="1869"/>
      <c r="CN348" s="1869"/>
      <c r="CO348" s="1869"/>
      <c r="CP348" s="1869"/>
      <c r="CQ348" s="1869"/>
      <c r="CR348" s="1869"/>
      <c r="CS348" s="1869"/>
      <c r="CT348" s="1869"/>
      <c r="CU348" s="1869"/>
      <c r="CV348" s="1869"/>
      <c r="CW348" s="1869"/>
      <c r="CX348" s="1869"/>
      <c r="CY348" s="1869"/>
      <c r="CZ348" s="1869"/>
    </row>
    <row r="349" s="424" customFormat="true" ht="15" customHeight="true" x14ac:dyDescent="0.2">
      <c r="B349" s="423"/>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19" t="s">
        <v>142</v>
      </c>
      <c r="BB349" s="163" t="s">
        <v>49</v>
      </c>
      <c r="BC349" s="1107" t="s">
        <v>35</v>
      </c>
      <c r="BD349" s="1128" t="s">
        <v>35</v>
      </c>
      <c r="BE349" s="1128" t="s">
        <v>35</v>
      </c>
      <c r="BF349" s="1128" t="s">
        <v>35</v>
      </c>
      <c r="BG349" s="1149" t="s">
        <v>35</v>
      </c>
      <c r="BH349" s="1169" t="s">
        <v>35</v>
      </c>
      <c r="BI349" s="1128" t="s">
        <v>35</v>
      </c>
      <c r="BJ349" s="1128" t="s">
        <v>35</v>
      </c>
      <c r="BK349" s="1128" t="s">
        <v>35</v>
      </c>
      <c r="BL349" s="1149" t="s">
        <v>35</v>
      </c>
      <c r="BM349" s="1169" t="s">
        <v>35</v>
      </c>
      <c r="BN349" s="1128" t="s">
        <v>35</v>
      </c>
      <c r="BO349" s="1128" t="s">
        <v>35</v>
      </c>
      <c r="BP349" s="1128" t="s">
        <v>35</v>
      </c>
      <c r="BQ349" s="1149" t="s">
        <v>35</v>
      </c>
      <c r="BR349" s="1169" t="s">
        <v>35</v>
      </c>
      <c r="BS349" s="1128" t="s">
        <v>35</v>
      </c>
      <c r="BT349" s="1128" t="s">
        <v>35</v>
      </c>
      <c r="BU349" s="1128" t="s">
        <v>35</v>
      </c>
      <c r="BV349" s="1128" t="s">
        <v>35</v>
      </c>
      <c r="BW349" s="1128" t="s">
        <v>35</v>
      </c>
      <c r="BX349" s="1128" t="s">
        <v>35</v>
      </c>
      <c r="BY349" s="1189" t="s">
        <v>35</v>
      </c>
      <c r="BZ349" s="1189" t="s">
        <v>35</v>
      </c>
      <c r="CA349" s="1189" t="s">
        <v>35</v>
      </c>
      <c r="CB349" s="1189" t="s">
        <v>35</v>
      </c>
      <c r="CC349" s="1189" t="s">
        <v>35</v>
      </c>
      <c r="CD349" s="1189" t="s">
        <v>35</v>
      </c>
      <c r="CE349" s="1869"/>
      <c r="CF349" s="1869"/>
      <c r="CG349" s="1869"/>
      <c r="CH349" s="1869"/>
      <c r="CI349" s="1869"/>
      <c r="CJ349" s="1869"/>
      <c r="CK349" s="1869"/>
      <c r="CL349" s="1869"/>
      <c r="CM349" s="1869"/>
      <c r="CN349" s="1869"/>
      <c r="CO349" s="1869"/>
      <c r="CP349" s="1869"/>
      <c r="CQ349" s="1869"/>
      <c r="CR349" s="1869"/>
      <c r="CS349" s="1869"/>
      <c r="CT349" s="1869"/>
      <c r="CU349" s="1869"/>
      <c r="CV349" s="1869"/>
      <c r="CW349" s="1869"/>
      <c r="CX349" s="1869"/>
      <c r="CY349" s="1869"/>
      <c r="CZ349" s="1869"/>
    </row>
    <row r="350" s="424" customFormat="true" ht="15" customHeight="true" x14ac:dyDescent="0.2">
      <c r="B350" s="423"/>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18"/>
      <c r="BB350" s="163" t="s">
        <v>48</v>
      </c>
      <c r="BC350" s="1107" t="s">
        <v>35</v>
      </c>
      <c r="BD350" s="1128" t="s">
        <v>35</v>
      </c>
      <c r="BE350" s="1128" t="s">
        <v>35</v>
      </c>
      <c r="BF350" s="1128" t="s">
        <v>35</v>
      </c>
      <c r="BG350" s="1149" t="s">
        <v>35</v>
      </c>
      <c r="BH350" s="1169" t="s">
        <v>35</v>
      </c>
      <c r="BI350" s="1128" t="s">
        <v>35</v>
      </c>
      <c r="BJ350" s="1128" t="s">
        <v>35</v>
      </c>
      <c r="BK350" s="1128" t="s">
        <v>35</v>
      </c>
      <c r="BL350" s="1149" t="s">
        <v>35</v>
      </c>
      <c r="BM350" s="1169" t="s">
        <v>35</v>
      </c>
      <c r="BN350" s="1128" t="s">
        <v>35</v>
      </c>
      <c r="BO350" s="1128" t="s">
        <v>35</v>
      </c>
      <c r="BP350" s="1128" t="s">
        <v>35</v>
      </c>
      <c r="BQ350" s="1149" t="s">
        <v>35</v>
      </c>
      <c r="BR350" s="1169" t="s">
        <v>35</v>
      </c>
      <c r="BS350" s="1128" t="s">
        <v>35</v>
      </c>
      <c r="BT350" s="1128" t="s">
        <v>35</v>
      </c>
      <c r="BU350" s="1128" t="s">
        <v>35</v>
      </c>
      <c r="BV350" s="1128" t="s">
        <v>35</v>
      </c>
      <c r="BW350" s="1128" t="s">
        <v>35</v>
      </c>
      <c r="BX350" s="1128" t="s">
        <v>35</v>
      </c>
      <c r="BY350" s="1189" t="s">
        <v>35</v>
      </c>
      <c r="BZ350" s="1189" t="s">
        <v>35</v>
      </c>
      <c r="CA350" s="1189" t="s">
        <v>35</v>
      </c>
      <c r="CB350" s="1189" t="s">
        <v>35</v>
      </c>
      <c r="CC350" s="1189" t="s">
        <v>35</v>
      </c>
      <c r="CD350" s="1189" t="s">
        <v>35</v>
      </c>
      <c r="CE350" s="1869"/>
      <c r="CF350" s="1869"/>
      <c r="CG350" s="1869"/>
      <c r="CH350" s="1869"/>
      <c r="CI350" s="1869"/>
      <c r="CJ350" s="1869"/>
      <c r="CK350" s="1869"/>
      <c r="CL350" s="1869"/>
      <c r="CM350" s="1869"/>
      <c r="CN350" s="1869"/>
      <c r="CO350" s="1869"/>
      <c r="CP350" s="1869"/>
      <c r="CQ350" s="1869"/>
      <c r="CR350" s="1869"/>
      <c r="CS350" s="1869"/>
      <c r="CT350" s="1869"/>
      <c r="CU350" s="1869"/>
      <c r="CV350" s="1869"/>
      <c r="CW350" s="1869"/>
      <c r="CX350" s="1869"/>
      <c r="CY350" s="1869"/>
      <c r="CZ350" s="1869"/>
    </row>
    <row r="351" s="424" customFormat="true" ht="15" customHeight="true" x14ac:dyDescent="0.2">
      <c r="B351" s="423"/>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19" t="s">
        <v>143</v>
      </c>
      <c r="BB351" s="163" t="s">
        <v>49</v>
      </c>
      <c r="BC351" s="1107" t="s">
        <v>35</v>
      </c>
      <c r="BD351" s="1128" t="s">
        <v>35</v>
      </c>
      <c r="BE351" s="1128" t="s">
        <v>35</v>
      </c>
      <c r="BF351" s="1128" t="s">
        <v>35</v>
      </c>
      <c r="BG351" s="1149" t="s">
        <v>35</v>
      </c>
      <c r="BH351" s="1169" t="s">
        <v>35</v>
      </c>
      <c r="BI351" s="1128" t="s">
        <v>35</v>
      </c>
      <c r="BJ351" s="1128" t="s">
        <v>35</v>
      </c>
      <c r="BK351" s="1128" t="s">
        <v>35</v>
      </c>
      <c r="BL351" s="1149" t="s">
        <v>35</v>
      </c>
      <c r="BM351" s="1169" t="s">
        <v>35</v>
      </c>
      <c r="BN351" s="1128" t="s">
        <v>35</v>
      </c>
      <c r="BO351" s="1128" t="s">
        <v>35</v>
      </c>
      <c r="BP351" s="1128" t="s">
        <v>35</v>
      </c>
      <c r="BQ351" s="1149" t="s">
        <v>35</v>
      </c>
      <c r="BR351" s="1169" t="s">
        <v>35</v>
      </c>
      <c r="BS351" s="1128" t="s">
        <v>35</v>
      </c>
      <c r="BT351" s="1128" t="s">
        <v>35</v>
      </c>
      <c r="BU351" s="1128" t="s">
        <v>35</v>
      </c>
      <c r="BV351" s="1128" t="s">
        <v>35</v>
      </c>
      <c r="BW351" s="1128" t="s">
        <v>35</v>
      </c>
      <c r="BX351" s="1128" t="s">
        <v>35</v>
      </c>
      <c r="BY351" s="1189" t="s">
        <v>35</v>
      </c>
      <c r="BZ351" s="1189" t="s">
        <v>35</v>
      </c>
      <c r="CA351" s="1189" t="s">
        <v>35</v>
      </c>
      <c r="CB351" s="1189" t="s">
        <v>35</v>
      </c>
      <c r="CC351" s="1189" t="s">
        <v>35</v>
      </c>
      <c r="CD351" s="1189" t="s">
        <v>35</v>
      </c>
      <c r="CE351" s="1869"/>
      <c r="CF351" s="1869"/>
      <c r="CG351" s="1869"/>
      <c r="CH351" s="1869"/>
      <c r="CI351" s="1869"/>
      <c r="CJ351" s="1869"/>
      <c r="CK351" s="1869"/>
      <c r="CL351" s="1869"/>
      <c r="CM351" s="1869"/>
      <c r="CN351" s="1869"/>
      <c r="CO351" s="1869"/>
      <c r="CP351" s="1869"/>
      <c r="CQ351" s="1869"/>
      <c r="CR351" s="1869"/>
      <c r="CS351" s="1869"/>
      <c r="CT351" s="1869"/>
      <c r="CU351" s="1869"/>
      <c r="CV351" s="1869"/>
      <c r="CW351" s="1869"/>
      <c r="CX351" s="1869"/>
      <c r="CY351" s="1869"/>
      <c r="CZ351" s="1869"/>
    </row>
    <row r="352" s="424" customFormat="true" ht="15" customHeight="true" x14ac:dyDescent="0.2">
      <c r="B352" s="423"/>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18"/>
      <c r="BB352" s="163" t="s">
        <v>48</v>
      </c>
      <c r="BC352" s="1107" t="s">
        <v>35</v>
      </c>
      <c r="BD352" s="1128" t="s">
        <v>35</v>
      </c>
      <c r="BE352" s="1128" t="s">
        <v>35</v>
      </c>
      <c r="BF352" s="1128" t="s">
        <v>35</v>
      </c>
      <c r="BG352" s="1149" t="s">
        <v>35</v>
      </c>
      <c r="BH352" s="1169" t="s">
        <v>35</v>
      </c>
      <c r="BI352" s="1128" t="s">
        <v>35</v>
      </c>
      <c r="BJ352" s="1128" t="s">
        <v>35</v>
      </c>
      <c r="BK352" s="1128" t="s">
        <v>35</v>
      </c>
      <c r="BL352" s="1149" t="s">
        <v>35</v>
      </c>
      <c r="BM352" s="1169" t="s">
        <v>35</v>
      </c>
      <c r="BN352" s="1128" t="s">
        <v>35</v>
      </c>
      <c r="BO352" s="1128" t="s">
        <v>35</v>
      </c>
      <c r="BP352" s="1128" t="s">
        <v>35</v>
      </c>
      <c r="BQ352" s="1149" t="s">
        <v>35</v>
      </c>
      <c r="BR352" s="1169" t="s">
        <v>35</v>
      </c>
      <c r="BS352" s="1128" t="s">
        <v>35</v>
      </c>
      <c r="BT352" s="1128" t="s">
        <v>35</v>
      </c>
      <c r="BU352" s="1128" t="s">
        <v>35</v>
      </c>
      <c r="BV352" s="1128" t="s">
        <v>35</v>
      </c>
      <c r="BW352" s="1128" t="s">
        <v>35</v>
      </c>
      <c r="BX352" s="1128" t="s">
        <v>35</v>
      </c>
      <c r="BY352" s="1189" t="s">
        <v>35</v>
      </c>
      <c r="BZ352" s="1189" t="s">
        <v>35</v>
      </c>
      <c r="CA352" s="1189" t="s">
        <v>35</v>
      </c>
      <c r="CB352" s="1189" t="s">
        <v>35</v>
      </c>
      <c r="CC352" s="1189" t="s">
        <v>35</v>
      </c>
      <c r="CD352" s="1189" t="s">
        <v>35</v>
      </c>
      <c r="CE352" s="1869"/>
      <c r="CF352" s="1869"/>
      <c r="CG352" s="1869"/>
      <c r="CH352" s="1869"/>
      <c r="CI352" s="1869"/>
      <c r="CJ352" s="1869"/>
      <c r="CK352" s="1869"/>
      <c r="CL352" s="1869"/>
      <c r="CM352" s="1869"/>
      <c r="CN352" s="1869"/>
      <c r="CO352" s="1869"/>
      <c r="CP352" s="1869"/>
      <c r="CQ352" s="1869"/>
      <c r="CR352" s="1869"/>
      <c r="CS352" s="1869"/>
      <c r="CT352" s="1869"/>
      <c r="CU352" s="1869"/>
      <c r="CV352" s="1869"/>
      <c r="CW352" s="1869"/>
      <c r="CX352" s="1869"/>
      <c r="CY352" s="1869"/>
      <c r="CZ352" s="1869"/>
    </row>
    <row r="353" s="424" customFormat="true" ht="15" customHeight="true" x14ac:dyDescent="0.2">
      <c r="B353" s="423"/>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19" t="s">
        <v>138</v>
      </c>
      <c r="BB353" s="163" t="s">
        <v>49</v>
      </c>
      <c r="BC353" s="1107" t="s">
        <v>35</v>
      </c>
      <c r="BD353" s="1128" t="s">
        <v>35</v>
      </c>
      <c r="BE353" s="1128" t="s">
        <v>35</v>
      </c>
      <c r="BF353" s="1128" t="s">
        <v>35</v>
      </c>
      <c r="BG353" s="1149" t="s">
        <v>35</v>
      </c>
      <c r="BH353" s="1169" t="s">
        <v>35</v>
      </c>
      <c r="BI353" s="1128" t="s">
        <v>35</v>
      </c>
      <c r="BJ353" s="1128" t="s">
        <v>35</v>
      </c>
      <c r="BK353" s="1128" t="s">
        <v>35</v>
      </c>
      <c r="BL353" s="1149" t="s">
        <v>35</v>
      </c>
      <c r="BM353" s="1169" t="s">
        <v>35</v>
      </c>
      <c r="BN353" s="1128" t="s">
        <v>35</v>
      </c>
      <c r="BO353" s="1128" t="s">
        <v>35</v>
      </c>
      <c r="BP353" s="1128" t="s">
        <v>35</v>
      </c>
      <c r="BQ353" s="1149" t="s">
        <v>35</v>
      </c>
      <c r="BR353" s="1169" t="s">
        <v>35</v>
      </c>
      <c r="BS353" s="1128" t="s">
        <v>35</v>
      </c>
      <c r="BT353" s="1128" t="s">
        <v>35</v>
      </c>
      <c r="BU353" s="1128" t="s">
        <v>35</v>
      </c>
      <c r="BV353" s="1128" t="s">
        <v>35</v>
      </c>
      <c r="BW353" s="1128" t="s">
        <v>35</v>
      </c>
      <c r="BX353" s="1128" t="s">
        <v>35</v>
      </c>
      <c r="BY353" s="1189" t="s">
        <v>35</v>
      </c>
      <c r="BZ353" s="1189" t="s">
        <v>35</v>
      </c>
      <c r="CA353" s="1189" t="s">
        <v>35</v>
      </c>
      <c r="CB353" s="1189" t="s">
        <v>35</v>
      </c>
      <c r="CC353" s="1189" t="s">
        <v>35</v>
      </c>
      <c r="CD353" s="1189" t="s">
        <v>35</v>
      </c>
      <c r="CE353" s="1869"/>
      <c r="CF353" s="1869"/>
      <c r="CG353" s="1869"/>
      <c r="CH353" s="1869"/>
      <c r="CI353" s="1869"/>
      <c r="CJ353" s="1869"/>
      <c r="CK353" s="1869"/>
      <c r="CL353" s="1869"/>
      <c r="CM353" s="1869"/>
      <c r="CN353" s="1869"/>
      <c r="CO353" s="1869"/>
      <c r="CP353" s="1869"/>
      <c r="CQ353" s="1869"/>
      <c r="CR353" s="1869"/>
      <c r="CS353" s="1869"/>
      <c r="CT353" s="1869"/>
      <c r="CU353" s="1869"/>
      <c r="CV353" s="1869"/>
      <c r="CW353" s="1869"/>
      <c r="CX353" s="1869"/>
      <c r="CY353" s="1869"/>
      <c r="CZ353" s="1869"/>
    </row>
    <row r="354" s="424" customFormat="true" ht="15" customHeight="true" x14ac:dyDescent="0.2">
      <c r="B354" s="423"/>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29"/>
      <c r="BB354" s="164" t="s">
        <v>48</v>
      </c>
      <c r="BC354" s="1108" t="s">
        <v>35</v>
      </c>
      <c r="BD354" s="1129" t="s">
        <v>35</v>
      </c>
      <c r="BE354" s="1129" t="s">
        <v>35</v>
      </c>
      <c r="BF354" s="1129" t="s">
        <v>35</v>
      </c>
      <c r="BG354" s="1150" t="s">
        <v>35</v>
      </c>
      <c r="BH354" s="1170" t="s">
        <v>35</v>
      </c>
      <c r="BI354" s="1129" t="s">
        <v>35</v>
      </c>
      <c r="BJ354" s="1129" t="s">
        <v>35</v>
      </c>
      <c r="BK354" s="1129" t="s">
        <v>35</v>
      </c>
      <c r="BL354" s="1150" t="s">
        <v>35</v>
      </c>
      <c r="BM354" s="1170" t="s">
        <v>35</v>
      </c>
      <c r="BN354" s="1129" t="s">
        <v>35</v>
      </c>
      <c r="BO354" s="1129" t="s">
        <v>35</v>
      </c>
      <c r="BP354" s="1129" t="s">
        <v>35</v>
      </c>
      <c r="BQ354" s="1150" t="s">
        <v>35</v>
      </c>
      <c r="BR354" s="1170" t="s">
        <v>35</v>
      </c>
      <c r="BS354" s="1129" t="s">
        <v>35</v>
      </c>
      <c r="BT354" s="1129" t="s">
        <v>35</v>
      </c>
      <c r="BU354" s="1129" t="s">
        <v>35</v>
      </c>
      <c r="BV354" s="1129" t="s">
        <v>35</v>
      </c>
      <c r="BW354" s="1129" t="s">
        <v>35</v>
      </c>
      <c r="BX354" s="1129" t="s">
        <v>35</v>
      </c>
      <c r="BY354" s="1190" t="s">
        <v>35</v>
      </c>
      <c r="BZ354" s="1190" t="s">
        <v>35</v>
      </c>
      <c r="CA354" s="1190" t="s">
        <v>35</v>
      </c>
      <c r="CB354" s="1190" t="s">
        <v>35</v>
      </c>
      <c r="CC354" s="1190" t="s">
        <v>35</v>
      </c>
      <c r="CD354" s="1190" t="s">
        <v>35</v>
      </c>
      <c r="CE354" s="1870"/>
      <c r="CF354" s="1870"/>
      <c r="CG354" s="1870"/>
      <c r="CH354" s="1870"/>
      <c r="CI354" s="1870"/>
      <c r="CJ354" s="1870"/>
      <c r="CK354" s="1870"/>
      <c r="CL354" s="1870"/>
      <c r="CM354" s="1870"/>
      <c r="CN354" s="1870"/>
      <c r="CO354" s="1870"/>
      <c r="CP354" s="1870"/>
      <c r="CQ354" s="1870"/>
      <c r="CR354" s="1870"/>
      <c r="CS354" s="1870"/>
      <c r="CT354" s="1870"/>
      <c r="CU354" s="1870"/>
      <c r="CV354" s="1870"/>
      <c r="CW354" s="1870"/>
      <c r="CX354" s="1870"/>
      <c r="CY354" s="1870"/>
      <c r="CZ354" s="1870"/>
    </row>
    <row r="355" s="424" customFormat="true" ht="15" customHeight="true" x14ac:dyDescent="0.2">
      <c r="B355" s="423"/>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24" customFormat="true" ht="15" customHeight="true" x14ac:dyDescent="0.2">
      <c r="B356" s="423"/>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4" customFormat="true" ht="15" customHeight="true" x14ac:dyDescent="0.2">
      <c r="B390" s="423"/>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4" customFormat="true" ht="15" customHeight="true" x14ac:dyDescent="0.2">
      <c r="B391" s="423"/>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4" customFormat="true" ht="15" customHeight="true" x14ac:dyDescent="0.2">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4" customFormat="true" ht="15" customHeight="true" x14ac:dyDescent="0.2">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4" customFormat="true" ht="15" customHeight="true" x14ac:dyDescent="0.2">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4" customFormat="true" ht="15" customHeight="true" x14ac:dyDescent="0.2">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4" customFormat="true" ht="15" customHeight="true" x14ac:dyDescent="0.2">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4" customFormat="true" ht="15" customHeight="true" x14ac:dyDescent="0.2">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4" customFormat="true" ht="15" customHeight="true" x14ac:dyDescent="0.2">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086" t="s">
        <v>129</v>
      </c>
      <c r="D399" s="2087"/>
      <c r="E399" s="2087"/>
      <c r="F399" s="2087"/>
      <c r="G399" s="136"/>
      <c r="H399" s="2091" t="s">
        <v>130</v>
      </c>
      <c r="I399" s="2092"/>
      <c r="J399" s="2092"/>
      <c r="K399" s="2092"/>
      <c r="M399" s="2091" t="s">
        <v>131</v>
      </c>
      <c r="N399" s="2092"/>
      <c r="O399" s="2092"/>
      <c r="P399" s="2092"/>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273" t="s">
        <v>198</v>
      </c>
      <c r="D400" s="2094"/>
      <c r="E400" s="2094"/>
      <c r="H400" s="2274" t="s">
        <v>198</v>
      </c>
      <c r="I400" s="2094"/>
      <c r="J400" s="2094"/>
      <c r="M400" s="2275" t="s">
        <v>198</v>
      </c>
      <c r="N400" s="2094"/>
      <c r="O400" s="2094"/>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97"/>
      <c r="D401" s="2094"/>
      <c r="E401" s="435" t="s">
        <v>199</v>
      </c>
      <c r="H401" s="2097"/>
      <c r="I401" s="2094"/>
      <c r="J401" s="436" t="s">
        <v>199</v>
      </c>
      <c r="M401" s="2097"/>
      <c r="N401" s="2094"/>
      <c r="O401" s="437" t="s">
        <v>199</v>
      </c>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98" t="s">
        <v>135</v>
      </c>
      <c r="C402" s="2094"/>
      <c r="D402" s="2094"/>
      <c r="E402" s="438" t="s">
        <v>200</v>
      </c>
      <c r="H402" s="2094"/>
      <c r="I402" s="2094"/>
      <c r="J402" s="439" t="s">
        <v>200</v>
      </c>
      <c r="M402" s="2094"/>
      <c r="N402" s="2094"/>
      <c r="O402" s="440" t="s">
        <v>200</v>
      </c>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94"/>
      <c r="C403" s="2250" t="s">
        <v>202</v>
      </c>
      <c r="D403" s="2045"/>
      <c r="E403" s="523">
        <v>0.83696913039273702</v>
      </c>
      <c r="F403" s="462"/>
      <c r="G403" s="462"/>
      <c r="H403" s="2251" t="s">
        <v>203</v>
      </c>
      <c r="I403" s="2045"/>
      <c r="J403" s="524">
        <v>0.81372139465310134</v>
      </c>
      <c r="K403" s="462"/>
      <c r="L403" s="462"/>
      <c r="M403" s="2252" t="s">
        <v>203</v>
      </c>
      <c r="N403" s="2045"/>
      <c r="O403" s="525">
        <v>0.74636150670315704</v>
      </c>
      <c r="P403" s="462"/>
      <c r="Q403" s="462"/>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94"/>
      <c r="C404" s="2242" t="s">
        <v>203</v>
      </c>
      <c r="D404" s="2045"/>
      <c r="E404" s="526">
        <v>0.83003446133277903</v>
      </c>
      <c r="F404" s="462"/>
      <c r="G404" s="462"/>
      <c r="H404" s="2248" t="s">
        <v>202</v>
      </c>
      <c r="I404" s="2045"/>
      <c r="J404" s="527">
        <v>0.81048362049946898</v>
      </c>
      <c r="K404" s="462"/>
      <c r="L404" s="462"/>
      <c r="M404" s="2249" t="s">
        <v>259</v>
      </c>
      <c r="N404" s="2045"/>
      <c r="O404" s="528">
        <v>-0.74222426180980439</v>
      </c>
      <c r="P404" s="462"/>
      <c r="Q404" s="462"/>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94"/>
      <c r="C405" s="2242" t="s">
        <v>260</v>
      </c>
      <c r="D405" s="2045"/>
      <c r="E405" s="526">
        <v>-0.81523678712725589</v>
      </c>
      <c r="F405" s="462"/>
      <c r="G405" s="462"/>
      <c r="H405" s="2248" t="s">
        <v>204</v>
      </c>
      <c r="I405" s="2045"/>
      <c r="J405" s="527">
        <v>0.77684810354812861</v>
      </c>
      <c r="K405" s="462"/>
      <c r="L405" s="462"/>
      <c r="M405" s="2249" t="s">
        <v>202</v>
      </c>
      <c r="N405" s="2045"/>
      <c r="O405" s="528">
        <v>0.73751648833230987</v>
      </c>
      <c r="P405" s="462"/>
      <c r="Q405" s="462"/>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94"/>
      <c r="C406" s="2242" t="s">
        <v>204</v>
      </c>
      <c r="D406" s="2045"/>
      <c r="E406" s="526">
        <v>0.80287362473747337</v>
      </c>
      <c r="F406" s="462"/>
      <c r="G406" s="462"/>
      <c r="H406" s="2248" t="s">
        <v>261</v>
      </c>
      <c r="I406" s="2045"/>
      <c r="J406" s="527">
        <v>0.75610421841699271</v>
      </c>
      <c r="K406" s="462"/>
      <c r="L406" s="462"/>
      <c r="M406" s="2249" t="s">
        <v>260</v>
      </c>
      <c r="N406" s="2045"/>
      <c r="O406" s="528">
        <v>-0.73333703809861783</v>
      </c>
      <c r="P406" s="462"/>
      <c r="Q406" s="462"/>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94"/>
      <c r="C407" s="2242" t="s">
        <v>261</v>
      </c>
      <c r="D407" s="2045"/>
      <c r="E407" s="526">
        <v>0.77953246685026334</v>
      </c>
      <c r="F407" s="462"/>
      <c r="G407" s="462"/>
      <c r="H407" s="2248" t="s">
        <v>260</v>
      </c>
      <c r="I407" s="2045"/>
      <c r="J407" s="527">
        <v>-0.68351244988031079</v>
      </c>
      <c r="K407" s="462"/>
      <c r="L407" s="462"/>
      <c r="M407" s="2249" t="s">
        <v>204</v>
      </c>
      <c r="N407" s="2045"/>
      <c r="O407" s="528">
        <v>0.70058830998310895</v>
      </c>
      <c r="P407" s="462"/>
      <c r="Q407" s="462"/>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94"/>
      <c r="C408" s="2242" t="s">
        <v>259</v>
      </c>
      <c r="D408" s="2045"/>
      <c r="E408" s="526">
        <v>-0.7684133488879451</v>
      </c>
      <c r="F408" s="462"/>
      <c r="G408" s="462"/>
      <c r="H408" s="2248" t="s">
        <v>259</v>
      </c>
      <c r="I408" s="2045"/>
      <c r="J408" s="527">
        <v>-0.6547560191738041</v>
      </c>
      <c r="K408" s="462"/>
      <c r="L408" s="462"/>
      <c r="M408" s="2249" t="s">
        <v>261</v>
      </c>
      <c r="N408" s="2045"/>
      <c r="O408" s="528">
        <v>0.65398975881435006</v>
      </c>
      <c r="P408" s="462"/>
      <c r="Q408" s="462"/>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94"/>
      <c r="C409" s="2242" t="s">
        <v>262</v>
      </c>
      <c r="D409" s="2045"/>
      <c r="E409" s="526">
        <v>0.59362453482587318</v>
      </c>
      <c r="F409" s="462"/>
      <c r="G409" s="462"/>
      <c r="H409" s="2248" t="s">
        <v>210</v>
      </c>
      <c r="I409" s="2045"/>
      <c r="J409" s="527">
        <v>0.57528681029302486</v>
      </c>
      <c r="K409" s="462"/>
      <c r="L409" s="462"/>
      <c r="M409" s="2249" t="s">
        <v>263</v>
      </c>
      <c r="N409" s="2045"/>
      <c r="O409" s="528">
        <v>0.53390448298082571</v>
      </c>
      <c r="P409" s="462"/>
      <c r="Q409" s="462"/>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94"/>
      <c r="C410" s="2242" t="s">
        <v>264</v>
      </c>
      <c r="D410" s="2045"/>
      <c r="E410" s="526">
        <v>0.57061655649439291</v>
      </c>
      <c r="F410" s="462"/>
      <c r="G410" s="462"/>
      <c r="H410" s="2248" t="s">
        <v>264</v>
      </c>
      <c r="I410" s="2045"/>
      <c r="J410" s="527">
        <v>0.56716880984120399</v>
      </c>
      <c r="K410" s="462"/>
      <c r="L410" s="462"/>
      <c r="M410" s="2249" t="s">
        <v>210</v>
      </c>
      <c r="N410" s="2045"/>
      <c r="O410" s="528">
        <v>0.51329322158071944</v>
      </c>
      <c r="P410" s="462"/>
      <c r="Q410" s="462"/>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94"/>
      <c r="C411" s="2242" t="s">
        <v>265</v>
      </c>
      <c r="D411" s="2045"/>
      <c r="E411" s="526">
        <v>0.56504784525755114</v>
      </c>
      <c r="F411" s="462"/>
      <c r="G411" s="462"/>
      <c r="H411" s="2248" t="s">
        <v>208</v>
      </c>
      <c r="I411" s="2045"/>
      <c r="J411" s="527">
        <v>0.51677181512217685</v>
      </c>
      <c r="K411" s="462"/>
      <c r="L411" s="462"/>
      <c r="M411" s="2249" t="s">
        <v>266</v>
      </c>
      <c r="N411" s="2045"/>
      <c r="O411" s="528">
        <v>0.49232193636054605</v>
      </c>
      <c r="P411" s="462"/>
      <c r="Q411" s="462"/>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94"/>
      <c r="C412" s="2242" t="s">
        <v>210</v>
      </c>
      <c r="D412" s="2045"/>
      <c r="E412" s="526">
        <v>0.53641673828600955</v>
      </c>
      <c r="F412" s="462"/>
      <c r="G412" s="462"/>
      <c r="H412" s="2248" t="s">
        <v>262</v>
      </c>
      <c r="I412" s="2045"/>
      <c r="J412" s="527">
        <v>0.49430285523006817</v>
      </c>
      <c r="K412" s="462"/>
      <c r="L412" s="462"/>
      <c r="M412" s="2249" t="s">
        <v>264</v>
      </c>
      <c r="N412" s="2045"/>
      <c r="O412" s="528">
        <v>0.48036215432416707</v>
      </c>
      <c r="P412" s="462"/>
      <c r="Q412" s="462"/>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94"/>
      <c r="C413" s="2242" t="s">
        <v>208</v>
      </c>
      <c r="D413" s="2045"/>
      <c r="E413" s="526">
        <v>0.51244833231937359</v>
      </c>
      <c r="F413" s="462"/>
      <c r="G413" s="462"/>
      <c r="H413" s="2248" t="s">
        <v>265</v>
      </c>
      <c r="I413" s="2045"/>
      <c r="J413" s="527">
        <v>0.49160268354695813</v>
      </c>
      <c r="K413" s="462"/>
      <c r="L413" s="462"/>
      <c r="M413" s="2249" t="s">
        <v>267</v>
      </c>
      <c r="N413" s="2045"/>
      <c r="O413" s="528">
        <v>0.46973545483167373</v>
      </c>
      <c r="P413" s="462"/>
      <c r="Q413" s="462"/>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94"/>
      <c r="C414" s="2242" t="s">
        <v>267</v>
      </c>
      <c r="D414" s="2045"/>
      <c r="E414" s="526">
        <v>0.48297221030120008</v>
      </c>
      <c r="F414" s="462"/>
      <c r="G414" s="462"/>
      <c r="H414" s="2248" t="s">
        <v>212</v>
      </c>
      <c r="I414" s="2045"/>
      <c r="J414" s="527">
        <v>0.46677651426822864</v>
      </c>
      <c r="K414" s="462"/>
      <c r="L414" s="462"/>
      <c r="M414" s="2249" t="s">
        <v>208</v>
      </c>
      <c r="N414" s="2045"/>
      <c r="O414" s="528">
        <v>0.46341432164240248</v>
      </c>
      <c r="P414" s="462"/>
      <c r="Q414" s="462"/>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94"/>
      <c r="C415" s="2242" t="s">
        <v>268</v>
      </c>
      <c r="D415" s="2045"/>
      <c r="E415" s="526">
        <v>-0.37540968552375509</v>
      </c>
      <c r="F415" s="462"/>
      <c r="G415" s="462"/>
      <c r="H415" s="2248" t="s">
        <v>267</v>
      </c>
      <c r="I415" s="2045"/>
      <c r="J415" s="527">
        <v>0.40126500205360488</v>
      </c>
      <c r="K415" s="462"/>
      <c r="L415" s="462"/>
      <c r="M415" s="2249" t="s">
        <v>262</v>
      </c>
      <c r="N415" s="2045"/>
      <c r="O415" s="528">
        <v>0.42908927561967303</v>
      </c>
      <c r="P415" s="462"/>
      <c r="Q415" s="462"/>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94"/>
      <c r="C416" s="2242" t="s">
        <v>263</v>
      </c>
      <c r="D416" s="2045"/>
      <c r="E416" s="526">
        <v>0.36404079223243724</v>
      </c>
      <c r="F416" s="462"/>
      <c r="G416" s="462"/>
      <c r="H416" s="2248" t="s">
        <v>220</v>
      </c>
      <c r="I416" s="2045"/>
      <c r="J416" s="527">
        <v>-0.31422074603473082</v>
      </c>
      <c r="K416" s="462"/>
      <c r="L416" s="462"/>
      <c r="M416" s="2249" t="s">
        <v>265</v>
      </c>
      <c r="N416" s="2045"/>
      <c r="O416" s="528">
        <v>0.42901361829381729</v>
      </c>
      <c r="P416" s="462"/>
      <c r="Q416" s="462"/>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94"/>
      <c r="C417" s="2242" t="s">
        <v>212</v>
      </c>
      <c r="D417" s="2045"/>
      <c r="E417" s="526">
        <v>0.36239655388186076</v>
      </c>
      <c r="F417" s="462"/>
      <c r="G417" s="462"/>
      <c r="H417" s="2248" t="s">
        <v>219</v>
      </c>
      <c r="I417" s="2045"/>
      <c r="J417" s="527">
        <v>0.28098169642626386</v>
      </c>
      <c r="K417" s="462"/>
      <c r="L417" s="462"/>
      <c r="M417" s="2249" t="s">
        <v>268</v>
      </c>
      <c r="N417" s="2045"/>
      <c r="O417" s="528">
        <v>-0.3238626423967067</v>
      </c>
      <c r="P417" s="462"/>
      <c r="Q417" s="462"/>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94"/>
      <c r="C418" s="2242" t="s">
        <v>269</v>
      </c>
      <c r="D418" s="2045"/>
      <c r="E418" s="526">
        <v>0.26419282013226969</v>
      </c>
      <c r="F418" s="462"/>
      <c r="G418" s="462"/>
      <c r="H418" s="2248" t="s">
        <v>270</v>
      </c>
      <c r="I418" s="2045"/>
      <c r="J418" s="527">
        <v>-0.24187875285426799</v>
      </c>
      <c r="K418" s="462"/>
      <c r="L418" s="462"/>
      <c r="M418" s="2249" t="s">
        <v>212</v>
      </c>
      <c r="N418" s="2045"/>
      <c r="O418" s="528">
        <v>0.31151319911026215</v>
      </c>
      <c r="P418" s="462"/>
      <c r="Q418" s="462"/>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94"/>
      <c r="C419" s="2242" t="s">
        <v>271</v>
      </c>
      <c r="D419" s="2045"/>
      <c r="E419" s="526">
        <v>0.25322536871553492</v>
      </c>
      <c r="F419" s="462"/>
      <c r="G419" s="462"/>
      <c r="H419" s="2248" t="s">
        <v>272</v>
      </c>
      <c r="I419" s="2045"/>
      <c r="J419" s="527">
        <v>-0.23472096326727362</v>
      </c>
      <c r="K419" s="462"/>
      <c r="L419" s="462"/>
      <c r="M419" s="2249" t="s">
        <v>217</v>
      </c>
      <c r="N419" s="2045"/>
      <c r="O419" s="528">
        <v>0.29094308347847186</v>
      </c>
      <c r="P419" s="462"/>
      <c r="Q419" s="462"/>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94"/>
      <c r="C420" s="2242" t="s">
        <v>273</v>
      </c>
      <c r="D420" s="2045"/>
      <c r="E420" s="526">
        <v>-0.25111100012980281</v>
      </c>
      <c r="F420" s="462"/>
      <c r="G420" s="462"/>
      <c r="H420" s="2248" t="s">
        <v>269</v>
      </c>
      <c r="I420" s="2045"/>
      <c r="J420" s="527">
        <v>0.21750032683786588</v>
      </c>
      <c r="K420" s="462"/>
      <c r="L420" s="462"/>
      <c r="M420" s="2249" t="s">
        <v>271</v>
      </c>
      <c r="N420" s="2045"/>
      <c r="O420" s="528">
        <v>0.2842843801555891</v>
      </c>
      <c r="P420" s="462"/>
      <c r="Q420" s="462"/>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94"/>
      <c r="C421" s="2242" t="s">
        <v>266</v>
      </c>
      <c r="D421" s="2045"/>
      <c r="E421" s="526">
        <v>0.24744816981924858</v>
      </c>
      <c r="F421" s="462"/>
      <c r="G421" s="462"/>
      <c r="H421" s="2248" t="s">
        <v>217</v>
      </c>
      <c r="I421" s="2045"/>
      <c r="J421" s="527">
        <v>0.18947504351745476</v>
      </c>
      <c r="K421" s="462"/>
      <c r="L421" s="462"/>
      <c r="M421" s="2249" t="s">
        <v>274</v>
      </c>
      <c r="N421" s="2045"/>
      <c r="O421" s="528">
        <v>0.2815043072495691</v>
      </c>
      <c r="P421" s="462"/>
      <c r="Q421" s="462"/>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94"/>
      <c r="C422" s="2242" t="s">
        <v>270</v>
      </c>
      <c r="D422" s="2045"/>
      <c r="E422" s="526">
        <v>-0.22773001410655541</v>
      </c>
      <c r="F422" s="462"/>
      <c r="G422" s="462"/>
      <c r="H422" s="2248" t="s">
        <v>275</v>
      </c>
      <c r="I422" s="2045"/>
      <c r="J422" s="527">
        <v>-0.18759056986329836</v>
      </c>
      <c r="K422" s="462"/>
      <c r="L422" s="462"/>
      <c r="M422" s="2249" t="s">
        <v>269</v>
      </c>
      <c r="N422" s="2045"/>
      <c r="O422" s="528">
        <v>0.26300565952473409</v>
      </c>
      <c r="P422" s="462"/>
      <c r="Q422" s="462"/>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94"/>
      <c r="C423" s="2242" t="s">
        <v>219</v>
      </c>
      <c r="D423" s="2045"/>
      <c r="E423" s="526">
        <v>0.22065753768795671</v>
      </c>
      <c r="F423" s="462"/>
      <c r="G423" s="462"/>
      <c r="H423" s="2248" t="s">
        <v>276</v>
      </c>
      <c r="I423" s="2045"/>
      <c r="J423" s="527">
        <v>0.18396621886394046</v>
      </c>
      <c r="K423" s="462"/>
      <c r="L423" s="462"/>
      <c r="M423" s="2249" t="s">
        <v>277</v>
      </c>
      <c r="N423" s="2045"/>
      <c r="O423" s="528">
        <v>0.24612069392982547</v>
      </c>
      <c r="P423" s="462"/>
      <c r="Q423" s="462"/>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94"/>
      <c r="C424" s="2242" t="s">
        <v>217</v>
      </c>
      <c r="D424" s="2045"/>
      <c r="E424" s="526">
        <v>0.20829746011290473</v>
      </c>
      <c r="F424" s="462"/>
      <c r="G424" s="462"/>
      <c r="H424" s="2248" t="s">
        <v>271</v>
      </c>
      <c r="I424" s="2045"/>
      <c r="J424" s="527">
        <v>0.17904063706664877</v>
      </c>
      <c r="K424" s="462"/>
      <c r="L424" s="462"/>
      <c r="M424" s="2249" t="s">
        <v>273</v>
      </c>
      <c r="N424" s="2045"/>
      <c r="O424" s="528">
        <v>-0.2052878491465773</v>
      </c>
      <c r="P424" s="462"/>
      <c r="Q424" s="462"/>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94"/>
      <c r="C425" s="2242" t="s">
        <v>276</v>
      </c>
      <c r="D425" s="2045"/>
      <c r="E425" s="526">
        <v>0.20454724407373068</v>
      </c>
      <c r="F425" s="462"/>
      <c r="G425" s="462"/>
      <c r="H425" s="2248" t="s">
        <v>268</v>
      </c>
      <c r="I425" s="2045"/>
      <c r="J425" s="527">
        <v>-0.17482550878234543</v>
      </c>
      <c r="K425" s="462"/>
      <c r="L425" s="462"/>
      <c r="M425" s="2249" t="s">
        <v>278</v>
      </c>
      <c r="N425" s="2045"/>
      <c r="O425" s="528">
        <v>0.20219298360476781</v>
      </c>
      <c r="P425" s="462"/>
      <c r="Q425" s="462"/>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94"/>
      <c r="C426" s="2242" t="s">
        <v>220</v>
      </c>
      <c r="D426" s="2045"/>
      <c r="E426" s="526">
        <v>-0.20271912953790408</v>
      </c>
      <c r="F426" s="462"/>
      <c r="G426" s="462"/>
      <c r="H426" s="2248" t="s">
        <v>277</v>
      </c>
      <c r="I426" s="2045"/>
      <c r="J426" s="527">
        <v>0.13426768024119135</v>
      </c>
      <c r="K426" s="462"/>
      <c r="L426" s="462"/>
      <c r="M426" s="2249" t="s">
        <v>219</v>
      </c>
      <c r="N426" s="2045"/>
      <c r="O426" s="528">
        <v>0.19979949784105919</v>
      </c>
      <c r="P426" s="462"/>
      <c r="Q426" s="462"/>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94"/>
      <c r="C427" s="2242" t="s">
        <v>277</v>
      </c>
      <c r="D427" s="2045"/>
      <c r="E427" s="526">
        <v>0.19891642573900087</v>
      </c>
      <c r="F427" s="462"/>
      <c r="G427" s="462"/>
      <c r="H427" s="2248" t="s">
        <v>279</v>
      </c>
      <c r="I427" s="2045"/>
      <c r="J427" s="527">
        <v>-0.1310631868953199</v>
      </c>
      <c r="K427" s="462"/>
      <c r="L427" s="462"/>
      <c r="M427" s="2249" t="s">
        <v>220</v>
      </c>
      <c r="N427" s="2045"/>
      <c r="O427" s="528">
        <v>-0.19640416523823812</v>
      </c>
      <c r="P427" s="462"/>
      <c r="Q427" s="462"/>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94"/>
      <c r="C428" s="2242" t="s">
        <v>279</v>
      </c>
      <c r="D428" s="2045"/>
      <c r="E428" s="526">
        <v>-0.19098455038365361</v>
      </c>
      <c r="F428" s="462"/>
      <c r="G428" s="462"/>
      <c r="H428" s="2248" t="s">
        <v>280</v>
      </c>
      <c r="I428" s="2045"/>
      <c r="J428" s="527">
        <v>-0.12757003711680598</v>
      </c>
      <c r="K428" s="462"/>
      <c r="L428" s="462"/>
      <c r="M428" s="2249" t="s">
        <v>270</v>
      </c>
      <c r="N428" s="2045"/>
      <c r="O428" s="528">
        <v>-0.19378095953639615</v>
      </c>
      <c r="P428" s="462"/>
      <c r="Q428" s="462"/>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94"/>
      <c r="C429" s="2242" t="s">
        <v>278</v>
      </c>
      <c r="D429" s="2045"/>
      <c r="E429" s="526">
        <v>0.1883283576783667</v>
      </c>
      <c r="F429" s="462"/>
      <c r="G429" s="462"/>
      <c r="H429" s="2248" t="s">
        <v>263</v>
      </c>
      <c r="I429" s="2045"/>
      <c r="J429" s="527">
        <v>-0.12545039052077683</v>
      </c>
      <c r="K429" s="462"/>
      <c r="L429" s="462"/>
      <c r="M429" s="2249" t="s">
        <v>281</v>
      </c>
      <c r="N429" s="2045"/>
      <c r="O429" s="528">
        <v>0.18395179388124933</v>
      </c>
      <c r="P429" s="462"/>
      <c r="Q429" s="462"/>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94"/>
      <c r="C430" s="2242" t="s">
        <v>275</v>
      </c>
      <c r="D430" s="2045"/>
      <c r="E430" s="526">
        <v>-0.15512372859910534</v>
      </c>
      <c r="F430" s="462"/>
      <c r="G430" s="462"/>
      <c r="H430" s="2248" t="s">
        <v>282</v>
      </c>
      <c r="I430" s="2045"/>
      <c r="J430" s="527">
        <v>-0.12495118253892694</v>
      </c>
      <c r="K430" s="462"/>
      <c r="L430" s="462"/>
      <c r="M430" s="2249" t="s">
        <v>283</v>
      </c>
      <c r="N430" s="2045"/>
      <c r="O430" s="528">
        <v>0.16048795550691161</v>
      </c>
      <c r="P430" s="462"/>
      <c r="Q430" s="462"/>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94"/>
      <c r="C431" s="2242" t="s">
        <v>274</v>
      </c>
      <c r="D431" s="2045"/>
      <c r="E431" s="526">
        <v>0.13792116771946511</v>
      </c>
      <c r="F431" s="462"/>
      <c r="G431" s="462"/>
      <c r="H431" s="2248" t="s">
        <v>284</v>
      </c>
      <c r="I431" s="2045"/>
      <c r="J431" s="527">
        <v>-0.12168455048806856</v>
      </c>
      <c r="K431" s="462"/>
      <c r="L431" s="462"/>
      <c r="M431" s="2249" t="s">
        <v>279</v>
      </c>
      <c r="N431" s="2045"/>
      <c r="O431" s="528">
        <v>-0.15305791762359625</v>
      </c>
      <c r="P431" s="462"/>
      <c r="Q431" s="462"/>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94"/>
      <c r="C432" s="2242" t="s">
        <v>285</v>
      </c>
      <c r="D432" s="2045"/>
      <c r="E432" s="526">
        <v>-0.13256206958590599</v>
      </c>
      <c r="F432" s="462"/>
      <c r="G432" s="462"/>
      <c r="H432" s="2248" t="s">
        <v>286</v>
      </c>
      <c r="I432" s="2045"/>
      <c r="J432" s="527">
        <v>0.10703833334857581</v>
      </c>
      <c r="K432" s="462"/>
      <c r="L432" s="462"/>
      <c r="M432" s="2249" t="s">
        <v>287</v>
      </c>
      <c r="N432" s="2045"/>
      <c r="O432" s="528">
        <v>0.11737515650549249</v>
      </c>
      <c r="P432" s="462"/>
      <c r="Q432" s="462"/>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94"/>
      <c r="C433" s="2242" t="s">
        <v>288</v>
      </c>
      <c r="D433" s="2045"/>
      <c r="E433" s="526">
        <v>-0.12241755829108734</v>
      </c>
      <c r="F433" s="462"/>
      <c r="G433" s="462"/>
      <c r="H433" s="2248" t="s">
        <v>289</v>
      </c>
      <c r="I433" s="2045"/>
      <c r="J433" s="527">
        <v>-9.8207042651843893E-2</v>
      </c>
      <c r="K433" s="462"/>
      <c r="L433" s="462"/>
      <c r="M433" s="2249" t="s">
        <v>275</v>
      </c>
      <c r="N433" s="2045"/>
      <c r="O433" s="528">
        <v>-0.11476738882895497</v>
      </c>
      <c r="P433" s="462"/>
      <c r="Q433" s="462"/>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94"/>
      <c r="C434" s="2242" t="s">
        <v>281</v>
      </c>
      <c r="D434" s="2045"/>
      <c r="E434" s="526">
        <v>0.11823227592427327</v>
      </c>
      <c r="F434" s="462"/>
      <c r="G434" s="462"/>
      <c r="H434" s="2248" t="s">
        <v>273</v>
      </c>
      <c r="I434" s="2045"/>
      <c r="J434" s="527">
        <v>-8.9150012212938709E-2</v>
      </c>
      <c r="K434" s="462"/>
      <c r="L434" s="462"/>
      <c r="M434" s="2249" t="s">
        <v>285</v>
      </c>
      <c r="N434" s="2045"/>
      <c r="O434" s="528">
        <v>-0.10933955282015656</v>
      </c>
      <c r="P434" s="462"/>
      <c r="Q434" s="462"/>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94"/>
      <c r="C435" s="2242" t="s">
        <v>280</v>
      </c>
      <c r="D435" s="2045"/>
      <c r="E435" s="526">
        <v>-0.10945646839212585</v>
      </c>
      <c r="F435" s="462"/>
      <c r="G435" s="462"/>
      <c r="H435" s="2248" t="s">
        <v>290</v>
      </c>
      <c r="I435" s="2045"/>
      <c r="J435" s="527">
        <v>8.8007824210043245E-2</v>
      </c>
      <c r="K435" s="462"/>
      <c r="L435" s="462"/>
      <c r="M435" s="2249" t="s">
        <v>282</v>
      </c>
      <c r="N435" s="2045"/>
      <c r="O435" s="528">
        <v>-8.4058246997017166E-2</v>
      </c>
      <c r="P435" s="462"/>
      <c r="Q435" s="462"/>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94"/>
      <c r="C436" s="2242" t="s">
        <v>286</v>
      </c>
      <c r="D436" s="2045"/>
      <c r="E436" s="526">
        <v>0.10034478664168191</v>
      </c>
      <c r="F436" s="462"/>
      <c r="G436" s="462"/>
      <c r="H436" s="2248" t="s">
        <v>291</v>
      </c>
      <c r="I436" s="2045"/>
      <c r="J436" s="527">
        <v>-8.1414612351481966E-2</v>
      </c>
      <c r="K436" s="462"/>
      <c r="L436" s="462"/>
      <c r="M436" s="2249" t="s">
        <v>286</v>
      </c>
      <c r="N436" s="2045"/>
      <c r="O436" s="528">
        <v>7.8349281946163751E-2</v>
      </c>
      <c r="P436" s="462"/>
      <c r="Q436" s="462"/>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94"/>
      <c r="C437" s="2242" t="s">
        <v>282</v>
      </c>
      <c r="D437" s="2045"/>
      <c r="E437" s="526">
        <v>-8.2827265809437944E-2</v>
      </c>
      <c r="F437" s="462"/>
      <c r="G437" s="462"/>
      <c r="H437" s="2248" t="s">
        <v>292</v>
      </c>
      <c r="I437" s="2045"/>
      <c r="J437" s="527">
        <v>6.7571474213685562E-2</v>
      </c>
      <c r="K437" s="462"/>
      <c r="L437" s="462"/>
      <c r="M437" s="2249" t="s">
        <v>276</v>
      </c>
      <c r="N437" s="2045"/>
      <c r="O437" s="528">
        <v>7.2269171394591367E-2</v>
      </c>
      <c r="P437" s="462"/>
      <c r="Q437" s="462"/>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94"/>
      <c r="C438" s="2242" t="s">
        <v>283</v>
      </c>
      <c r="D438" s="2045"/>
      <c r="E438" s="526">
        <v>8.2617925104809989E-2</v>
      </c>
      <c r="F438" s="462"/>
      <c r="G438" s="462"/>
      <c r="H438" s="2248" t="s">
        <v>266</v>
      </c>
      <c r="I438" s="2045"/>
      <c r="J438" s="527">
        <v>-6.6692131153658518E-2</v>
      </c>
      <c r="K438" s="462"/>
      <c r="L438" s="462"/>
      <c r="M438" s="2249" t="s">
        <v>280</v>
      </c>
      <c r="N438" s="2045"/>
      <c r="O438" s="528">
        <v>-6.0203815673976216E-2</v>
      </c>
      <c r="P438" s="462"/>
      <c r="Q438" s="462"/>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94"/>
      <c r="C439" s="2242" t="s">
        <v>290</v>
      </c>
      <c r="D439" s="2045"/>
      <c r="E439" s="526">
        <v>7.702600925125172E-2</v>
      </c>
      <c r="F439" s="462"/>
      <c r="G439" s="462"/>
      <c r="H439" s="2248" t="s">
        <v>293</v>
      </c>
      <c r="I439" s="2045"/>
      <c r="J439" s="527">
        <v>6.4214538656489864E-2</v>
      </c>
      <c r="K439" s="462"/>
      <c r="L439" s="462"/>
      <c r="M439" s="2249" t="s">
        <v>294</v>
      </c>
      <c r="N439" s="2045"/>
      <c r="O439" s="528">
        <v>5.9809155083714982E-2</v>
      </c>
      <c r="P439" s="462"/>
      <c r="Q439" s="462"/>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94"/>
      <c r="C440" s="2242" t="s">
        <v>293</v>
      </c>
      <c r="D440" s="2045"/>
      <c r="E440" s="526">
        <v>6.6127724872689267E-2</v>
      </c>
      <c r="F440" s="462"/>
      <c r="G440" s="462"/>
      <c r="H440" s="2248" t="s">
        <v>294</v>
      </c>
      <c r="I440" s="2045"/>
      <c r="J440" s="527">
        <v>5.5300195549072562E-2</v>
      </c>
      <c r="K440" s="462"/>
      <c r="L440" s="462"/>
      <c r="M440" s="2249" t="s">
        <v>288</v>
      </c>
      <c r="N440" s="2045"/>
      <c r="O440" s="528">
        <v>5.9125462961308814E-2</v>
      </c>
      <c r="P440" s="462"/>
      <c r="Q440" s="462"/>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94"/>
      <c r="C441" s="2242" t="s">
        <v>289</v>
      </c>
      <c r="D441" s="2045"/>
      <c r="E441" s="526">
        <v>-6.5884390594922931E-2</v>
      </c>
      <c r="F441" s="462"/>
      <c r="G441" s="462"/>
      <c r="H441" s="2248" t="s">
        <v>295</v>
      </c>
      <c r="I441" s="2045"/>
      <c r="J441" s="527">
        <v>4.8833563536929907E-2</v>
      </c>
      <c r="K441" s="462"/>
      <c r="L441" s="462"/>
      <c r="M441" s="2249" t="s">
        <v>289</v>
      </c>
      <c r="N441" s="2045"/>
      <c r="O441" s="528">
        <v>-5.6332316118667701E-2</v>
      </c>
      <c r="P441" s="462"/>
      <c r="Q441" s="462"/>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94"/>
      <c r="C442" s="2242" t="s">
        <v>287</v>
      </c>
      <c r="D442" s="2045"/>
      <c r="E442" s="526">
        <v>6.532243829998316E-2</v>
      </c>
      <c r="F442" s="462"/>
      <c r="G442" s="462"/>
      <c r="H442" s="2248" t="s">
        <v>274</v>
      </c>
      <c r="I442" s="2045"/>
      <c r="J442" s="527">
        <v>-4.2420271515114308E-2</v>
      </c>
      <c r="K442" s="462"/>
      <c r="L442" s="462"/>
      <c r="M442" s="2249" t="s">
        <v>284</v>
      </c>
      <c r="N442" s="2045"/>
      <c r="O442" s="528">
        <v>5.0849909381127004E-2</v>
      </c>
      <c r="P442" s="462"/>
      <c r="Q442" s="462"/>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94"/>
      <c r="C443" s="2242" t="s">
        <v>292</v>
      </c>
      <c r="D443" s="2045"/>
      <c r="E443" s="526">
        <v>6.4306964809988112E-2</v>
      </c>
      <c r="F443" s="462"/>
      <c r="G443" s="462"/>
      <c r="H443" s="2248" t="s">
        <v>296</v>
      </c>
      <c r="I443" s="2045"/>
      <c r="J443" s="527">
        <v>-3.6876784815007044E-2</v>
      </c>
      <c r="K443" s="462"/>
      <c r="L443" s="462"/>
      <c r="M443" s="2249" t="s">
        <v>297</v>
      </c>
      <c r="N443" s="2045"/>
      <c r="O443" s="528">
        <v>4.7998776265878049E-2</v>
      </c>
      <c r="P443" s="462"/>
      <c r="Q443" s="462"/>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94"/>
      <c r="C444" s="2242" t="s">
        <v>294</v>
      </c>
      <c r="D444" s="2045"/>
      <c r="E444" s="526">
        <v>5.9947198213612427E-2</v>
      </c>
      <c r="F444" s="462"/>
      <c r="G444" s="462"/>
      <c r="H444" s="2248" t="s">
        <v>287</v>
      </c>
      <c r="I444" s="2045"/>
      <c r="J444" s="527">
        <v>3.6242133848399687E-2</v>
      </c>
      <c r="K444" s="462"/>
      <c r="L444" s="462"/>
      <c r="M444" s="2249" t="s">
        <v>298</v>
      </c>
      <c r="N444" s="2045"/>
      <c r="O444" s="528">
        <v>-4.7691099964476784E-2</v>
      </c>
      <c r="P444" s="462"/>
      <c r="Q444" s="462"/>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94"/>
      <c r="C445" s="2242" t="s">
        <v>295</v>
      </c>
      <c r="D445" s="2045"/>
      <c r="E445" s="526">
        <v>5.4538632712906369E-2</v>
      </c>
      <c r="F445" s="462"/>
      <c r="G445" s="462"/>
      <c r="H445" s="2248" t="s">
        <v>299</v>
      </c>
      <c r="I445" s="2045"/>
      <c r="J445" s="527">
        <v>-3.4696801726331827E-2</v>
      </c>
      <c r="K445" s="462"/>
      <c r="L445" s="462"/>
      <c r="M445" s="2249" t="s">
        <v>290</v>
      </c>
      <c r="N445" s="2045"/>
      <c r="O445" s="528">
        <v>4.2256962524646918E-2</v>
      </c>
      <c r="P445" s="462"/>
      <c r="Q445" s="462"/>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242" t="s">
        <v>300</v>
      </c>
      <c r="D446" s="2045"/>
      <c r="E446" s="526">
        <v>-5.0406969644190662E-2</v>
      </c>
      <c r="F446" s="462"/>
      <c r="G446" s="462"/>
      <c r="H446" s="2248" t="s">
        <v>298</v>
      </c>
      <c r="I446" s="2045"/>
      <c r="J446" s="527">
        <v>2.980522313074092E-2</v>
      </c>
      <c r="K446" s="462"/>
      <c r="L446" s="462"/>
      <c r="M446" s="2249" t="s">
        <v>301</v>
      </c>
      <c r="N446" s="2045"/>
      <c r="O446" s="528">
        <v>3.585871539587443E-2</v>
      </c>
      <c r="P446" s="462"/>
      <c r="Q446" s="462"/>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242" t="s">
        <v>298</v>
      </c>
      <c r="D447" s="2045"/>
      <c r="E447" s="526">
        <v>-3.8821108712828012E-2</v>
      </c>
      <c r="F447" s="462"/>
      <c r="G447" s="462"/>
      <c r="H447" s="2248" t="s">
        <v>283</v>
      </c>
      <c r="I447" s="2045"/>
      <c r="J447" s="527">
        <v>-2.8230152770051597E-2</v>
      </c>
      <c r="K447" s="462"/>
      <c r="L447" s="462"/>
      <c r="M447" s="2249" t="s">
        <v>296</v>
      </c>
      <c r="N447" s="2045"/>
      <c r="O447" s="528">
        <v>3.577836446595644E-2</v>
      </c>
      <c r="P447" s="462"/>
      <c r="Q447" s="462"/>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242" t="s">
        <v>297</v>
      </c>
      <c r="D448" s="2045"/>
      <c r="E448" s="526">
        <v>3.7683174321766717E-2</v>
      </c>
      <c r="F448" s="462"/>
      <c r="G448" s="462"/>
      <c r="H448" s="2248" t="s">
        <v>300</v>
      </c>
      <c r="I448" s="2045"/>
      <c r="J448" s="527">
        <v>-2.6065276907623256E-2</v>
      </c>
      <c r="K448" s="462"/>
      <c r="L448" s="462"/>
      <c r="M448" s="2249" t="s">
        <v>302</v>
      </c>
      <c r="N448" s="2045"/>
      <c r="O448" s="528">
        <v>3.2818117860105418E-2</v>
      </c>
      <c r="P448" s="462"/>
      <c r="Q448" s="462"/>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242" t="s">
        <v>303</v>
      </c>
      <c r="D449" s="2045"/>
      <c r="E449" s="526">
        <v>-3.1463011740889689E-2</v>
      </c>
      <c r="F449" s="462"/>
      <c r="G449" s="462"/>
      <c r="H449" s="2248" t="s">
        <v>301</v>
      </c>
      <c r="I449" s="2045"/>
      <c r="J449" s="527">
        <v>-2.4138447047910544E-2</v>
      </c>
      <c r="K449" s="462"/>
      <c r="L449" s="462"/>
      <c r="M449" s="2249" t="s">
        <v>304</v>
      </c>
      <c r="N449" s="2045"/>
      <c r="O449" s="528">
        <v>2.36452548439724E-2</v>
      </c>
      <c r="P449" s="462"/>
      <c r="Q449" s="462"/>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242" t="s">
        <v>302</v>
      </c>
      <c r="D450" s="2045"/>
      <c r="E450" s="526">
        <v>2.6179707843997434E-2</v>
      </c>
      <c r="F450" s="462"/>
      <c r="G450" s="462"/>
      <c r="H450" s="2248" t="s">
        <v>297</v>
      </c>
      <c r="I450" s="2045"/>
      <c r="J450" s="527">
        <v>-2.3438998712595156E-2</v>
      </c>
      <c r="K450" s="462"/>
      <c r="L450" s="462"/>
      <c r="M450" s="2249" t="s">
        <v>300</v>
      </c>
      <c r="N450" s="2045"/>
      <c r="O450" s="528">
        <v>-2.363089152072061E-2</v>
      </c>
      <c r="P450" s="462"/>
      <c r="Q450" s="462"/>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242" t="s">
        <v>305</v>
      </c>
      <c r="D451" s="2045"/>
      <c r="E451" s="526">
        <v>-2.3759105248064068E-2</v>
      </c>
      <c r="F451" s="462"/>
      <c r="G451" s="462"/>
      <c r="H451" s="2248" t="s">
        <v>281</v>
      </c>
      <c r="I451" s="2045"/>
      <c r="J451" s="527">
        <v>-2.286461795229414E-2</v>
      </c>
      <c r="K451" s="462"/>
      <c r="L451" s="462"/>
      <c r="M451" s="2249" t="s">
        <v>305</v>
      </c>
      <c r="N451" s="2045"/>
      <c r="O451" s="528">
        <v>-2.0312890119735135E-2</v>
      </c>
      <c r="P451" s="462"/>
      <c r="Q451" s="462"/>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242" t="s">
        <v>272</v>
      </c>
      <c r="D452" s="2045"/>
      <c r="E452" s="526">
        <v>-1.8508960792469335E-2</v>
      </c>
      <c r="F452" s="462"/>
      <c r="G452" s="462"/>
      <c r="H452" s="2248" t="s">
        <v>285</v>
      </c>
      <c r="I452" s="2045"/>
      <c r="J452" s="527">
        <v>-2.2571402660590482E-2</v>
      </c>
      <c r="K452" s="462"/>
      <c r="L452" s="462"/>
      <c r="M452" s="2249" t="s">
        <v>292</v>
      </c>
      <c r="N452" s="2045"/>
      <c r="O452" s="528">
        <v>1.434084176671128E-2</v>
      </c>
      <c r="P452" s="462"/>
      <c r="Q452" s="462"/>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242" t="s">
        <v>299</v>
      </c>
      <c r="D453" s="2045"/>
      <c r="E453" s="526">
        <v>-1.7592105394887116E-2</v>
      </c>
      <c r="F453" s="462"/>
      <c r="G453" s="462"/>
      <c r="H453" s="2248" t="s">
        <v>288</v>
      </c>
      <c r="I453" s="2045"/>
      <c r="J453" s="527">
        <v>-2.1857000735518953E-2</v>
      </c>
      <c r="K453" s="462"/>
      <c r="L453" s="462"/>
      <c r="M453" s="2249" t="s">
        <v>291</v>
      </c>
      <c r="N453" s="2045"/>
      <c r="O453" s="528">
        <v>1.1123901099189025E-2</v>
      </c>
      <c r="P453" s="462"/>
      <c r="Q453" s="462"/>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242" t="s">
        <v>304</v>
      </c>
      <c r="D454" s="2045"/>
      <c r="E454" s="526">
        <v>1.1340858388011058E-2</v>
      </c>
      <c r="F454" s="462"/>
      <c r="G454" s="462"/>
      <c r="H454" s="2248" t="s">
        <v>303</v>
      </c>
      <c r="I454" s="2045"/>
      <c r="J454" s="527">
        <v>-2.0125428979785739E-2</v>
      </c>
      <c r="K454" s="462"/>
      <c r="L454" s="462"/>
      <c r="M454" s="2249" t="s">
        <v>303</v>
      </c>
      <c r="N454" s="2045"/>
      <c r="O454" s="528">
        <v>7.3142897323185754E-3</v>
      </c>
      <c r="P454" s="462"/>
      <c r="Q454" s="462"/>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242" t="s">
        <v>284</v>
      </c>
      <c r="D455" s="2045"/>
      <c r="E455" s="526">
        <v>1.0210226694390517E-2</v>
      </c>
      <c r="F455" s="462"/>
      <c r="G455" s="462"/>
      <c r="H455" s="2248" t="s">
        <v>278</v>
      </c>
      <c r="I455" s="2045"/>
      <c r="J455" s="527">
        <v>1.9297768391551038E-2</v>
      </c>
      <c r="K455" s="462"/>
      <c r="L455" s="462"/>
      <c r="M455" s="2249" t="s">
        <v>293</v>
      </c>
      <c r="N455" s="2045"/>
      <c r="O455" s="528">
        <v>4.7767564186040352E-3</v>
      </c>
      <c r="P455" s="462"/>
      <c r="Q455" s="462"/>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242" t="s">
        <v>296</v>
      </c>
      <c r="D456" s="2045"/>
      <c r="E456" s="526">
        <v>9.5265758759415613E-3</v>
      </c>
      <c r="F456" s="462"/>
      <c r="G456" s="462"/>
      <c r="H456" s="2248" t="s">
        <v>304</v>
      </c>
      <c r="I456" s="2045"/>
      <c r="J456" s="527">
        <v>-1.1037606157358637E-2</v>
      </c>
      <c r="K456" s="462"/>
      <c r="L456" s="462"/>
      <c r="M456" s="2249" t="s">
        <v>299</v>
      </c>
      <c r="N456" s="2045"/>
      <c r="O456" s="528">
        <v>-4.7647876155928444E-3</v>
      </c>
      <c r="P456" s="462"/>
      <c r="Q456" s="462"/>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242" t="s">
        <v>301</v>
      </c>
      <c r="D457" s="2045"/>
      <c r="E457" s="526">
        <v>2.3713749912706757E-3</v>
      </c>
      <c r="F457" s="462"/>
      <c r="G457" s="462"/>
      <c r="H457" s="2246" t="s">
        <v>302</v>
      </c>
      <c r="I457" s="2045"/>
      <c r="J457" s="529">
        <v>-8.5791076746107708E-3</v>
      </c>
      <c r="K457" s="462"/>
      <c r="L457" s="462"/>
      <c r="M457" s="2247" t="s">
        <v>272</v>
      </c>
      <c r="N457" s="2045"/>
      <c r="O457" s="530">
        <v>4.7584887871794882E-3</v>
      </c>
      <c r="P457" s="462"/>
      <c r="Q457" s="462"/>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243" t="s">
        <v>291</v>
      </c>
      <c r="D458" s="2045"/>
      <c r="E458" s="531">
        <v>-7.411946443049355E-4</v>
      </c>
      <c r="F458" s="462"/>
      <c r="G458" s="462"/>
      <c r="H458" s="2044"/>
      <c r="I458" s="2045"/>
      <c r="J458" s="478"/>
      <c r="K458" s="462"/>
      <c r="L458" s="462"/>
      <c r="M458" s="2044"/>
      <c r="N458" s="2045"/>
      <c r="O458" s="478"/>
      <c r="P458" s="462"/>
      <c r="Q458" s="462"/>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044"/>
      <c r="D459" s="2045"/>
      <c r="E459" s="478"/>
      <c r="F459" s="462"/>
      <c r="G459" s="462"/>
      <c r="H459" s="2044"/>
      <c r="I459" s="2045"/>
      <c r="J459" s="478"/>
      <c r="K459" s="462"/>
      <c r="L459" s="462"/>
      <c r="M459" s="2044"/>
      <c r="N459" s="2045"/>
      <c r="O459" s="478"/>
      <c r="P459" s="462"/>
      <c r="Q459" s="462"/>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044"/>
      <c r="D460" s="2045"/>
      <c r="E460" s="478"/>
      <c r="F460" s="462"/>
      <c r="G460" s="462"/>
      <c r="H460" s="2044"/>
      <c r="I460" s="2045"/>
      <c r="J460" s="462"/>
      <c r="K460" s="462"/>
      <c r="L460" s="462"/>
      <c r="M460" s="2044"/>
      <c r="N460" s="2045"/>
      <c r="O460" s="462"/>
      <c r="P460" s="462"/>
      <c r="Q460" s="462"/>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044"/>
      <c r="D461" s="2045"/>
      <c r="E461" s="462"/>
      <c r="F461" s="462"/>
      <c r="G461" s="462"/>
      <c r="H461" s="2244" t="s">
        <v>228</v>
      </c>
      <c r="I461" s="2045"/>
      <c r="J461" s="2045"/>
      <c r="K461" s="462"/>
      <c r="L461" s="462"/>
      <c r="M461" s="2245" t="s">
        <v>228</v>
      </c>
      <c r="N461" s="2045"/>
      <c r="O461" s="2045"/>
      <c r="P461" s="462"/>
      <c r="Q461" s="462"/>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236" t="s">
        <v>228</v>
      </c>
      <c r="D462" s="2045"/>
      <c r="E462" s="2045"/>
      <c r="F462" s="462"/>
      <c r="G462" s="462"/>
      <c r="H462" s="2044"/>
      <c r="I462" s="2045"/>
      <c r="J462" s="508" t="s">
        <v>229</v>
      </c>
      <c r="K462" s="462"/>
      <c r="L462" s="462"/>
      <c r="M462" s="2044"/>
      <c r="N462" s="2045"/>
      <c r="O462" s="509" t="s">
        <v>229</v>
      </c>
      <c r="P462" s="462"/>
      <c r="Q462" s="462"/>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044"/>
      <c r="D463" s="2045"/>
      <c r="E463" s="510" t="s">
        <v>229</v>
      </c>
      <c r="F463" s="462"/>
      <c r="G463" s="462"/>
      <c r="H463" s="2251" t="s">
        <v>202</v>
      </c>
      <c r="I463" s="2045"/>
      <c r="J463" s="524">
        <v>0.65688369909792721</v>
      </c>
      <c r="K463" s="462"/>
      <c r="L463" s="462"/>
      <c r="M463" s="2252" t="s">
        <v>202</v>
      </c>
      <c r="N463" s="2045"/>
      <c r="O463" s="525">
        <v>0.54393057056202221</v>
      </c>
      <c r="P463" s="462"/>
      <c r="Q463" s="462"/>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250" t="s">
        <v>202</v>
      </c>
      <c r="D464" s="2045"/>
      <c r="E464" s="523">
        <v>0.70051732523037447</v>
      </c>
      <c r="F464" s="462"/>
      <c r="G464" s="462"/>
      <c r="H464" s="2248" t="s">
        <v>212</v>
      </c>
      <c r="I464" s="2045"/>
      <c r="J464" s="527">
        <v>0.21788031427239785</v>
      </c>
      <c r="K464" s="462"/>
      <c r="L464" s="462"/>
      <c r="M464" s="2249" t="s">
        <v>212</v>
      </c>
      <c r="N464" s="2045"/>
      <c r="O464" s="528">
        <v>9.7040473219909829E-2</v>
      </c>
      <c r="P464" s="462"/>
      <c r="Q464" s="462"/>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242" t="s">
        <v>212</v>
      </c>
      <c r="D465" s="2045"/>
      <c r="E465" s="526">
        <v>0.13133126226544842</v>
      </c>
      <c r="F465" s="462"/>
      <c r="G465" s="462"/>
      <c r="H465" s="2248" t="s">
        <v>204</v>
      </c>
      <c r="I465" s="2045"/>
      <c r="J465" s="527">
        <v>0.6034929759863239</v>
      </c>
      <c r="K465" s="462"/>
      <c r="L465" s="462"/>
      <c r="M465" s="2249" t="s">
        <v>204</v>
      </c>
      <c r="N465" s="2045"/>
      <c r="O465" s="528">
        <v>0.49082398008498873</v>
      </c>
      <c r="P465" s="462"/>
      <c r="Q465" s="462"/>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242" t="s">
        <v>204</v>
      </c>
      <c r="D466" s="2045"/>
      <c r="E466" s="526">
        <v>0.64460605729908915</v>
      </c>
      <c r="F466" s="462"/>
      <c r="G466" s="462"/>
      <c r="H466" s="2248" t="s">
        <v>203</v>
      </c>
      <c r="I466" s="2045"/>
      <c r="J466" s="527">
        <v>0.66214250811618824</v>
      </c>
      <c r="K466" s="462"/>
      <c r="L466" s="462"/>
      <c r="M466" s="2249" t="s">
        <v>203</v>
      </c>
      <c r="N466" s="2045"/>
      <c r="O466" s="528">
        <v>0.5570554986882067</v>
      </c>
      <c r="P466" s="462"/>
      <c r="Q466" s="462"/>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242" t="s">
        <v>203</v>
      </c>
      <c r="D467" s="2045"/>
      <c r="E467" s="526">
        <v>0.68895720699999663</v>
      </c>
      <c r="F467" s="462"/>
      <c r="G467" s="462"/>
      <c r="H467" s="2248" t="s">
        <v>219</v>
      </c>
      <c r="I467" s="2045"/>
      <c r="J467" s="527">
        <v>7.8950713726581107E-2</v>
      </c>
      <c r="K467" s="462"/>
      <c r="L467" s="462"/>
      <c r="M467" s="2249" t="s">
        <v>219</v>
      </c>
      <c r="N467" s="2045"/>
      <c r="O467" s="528">
        <v>3.9919839337539412E-2</v>
      </c>
      <c r="P467" s="462"/>
      <c r="Q467" s="462"/>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242" t="s">
        <v>219</v>
      </c>
      <c r="D468" s="2045"/>
      <c r="E468" s="526">
        <v>4.8689748938512037E-2</v>
      </c>
      <c r="F468" s="462"/>
      <c r="G468" s="462"/>
      <c r="H468" s="2248" t="s">
        <v>217</v>
      </c>
      <c r="I468" s="2045"/>
      <c r="J468" s="527">
        <v>3.5900792115941375E-2</v>
      </c>
      <c r="K468" s="462"/>
      <c r="L468" s="462"/>
      <c r="M468" s="2249" t="s">
        <v>217</v>
      </c>
      <c r="N468" s="2045"/>
      <c r="O468" s="528">
        <v>8.4647877823961049E-2</v>
      </c>
      <c r="P468" s="462"/>
      <c r="Q468" s="462"/>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242" t="s">
        <v>217</v>
      </c>
      <c r="D469" s="2045"/>
      <c r="E469" s="526">
        <v>4.3387831889487138E-2</v>
      </c>
      <c r="F469" s="462"/>
      <c r="G469" s="462"/>
      <c r="H469" s="2248" t="s">
        <v>210</v>
      </c>
      <c r="I469" s="2045"/>
      <c r="J469" s="527">
        <v>0.3309549140971228</v>
      </c>
      <c r="K469" s="462"/>
      <c r="L469" s="462"/>
      <c r="M469" s="2249" t="s">
        <v>210</v>
      </c>
      <c r="N469" s="2045"/>
      <c r="O469" s="528">
        <v>0.26346993132071356</v>
      </c>
      <c r="P469" s="462"/>
      <c r="Q469" s="462"/>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242" t="s">
        <v>210</v>
      </c>
      <c r="D470" s="2045"/>
      <c r="E470" s="526">
        <v>0.28774291711340128</v>
      </c>
      <c r="F470" s="462"/>
      <c r="G470" s="462"/>
      <c r="H470" s="2248" t="s">
        <v>208</v>
      </c>
      <c r="I470" s="2045"/>
      <c r="J470" s="527">
        <v>0.26705310890466932</v>
      </c>
      <c r="K470" s="462"/>
      <c r="L470" s="462"/>
      <c r="M470" s="2249" t="s">
        <v>208</v>
      </c>
      <c r="N470" s="2045"/>
      <c r="O470" s="528">
        <v>0.21475283350328805</v>
      </c>
      <c r="P470" s="462"/>
      <c r="Q470" s="462"/>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242" t="s">
        <v>208</v>
      </c>
      <c r="D471" s="2045"/>
      <c r="E471" s="526">
        <v>0.26260329329690713</v>
      </c>
      <c r="F471" s="462"/>
      <c r="G471" s="462"/>
      <c r="H471" s="2248" t="s">
        <v>262</v>
      </c>
      <c r="I471" s="2045"/>
      <c r="J471" s="527">
        <v>0.24433531268859773</v>
      </c>
      <c r="K471" s="462"/>
      <c r="L471" s="462"/>
      <c r="M471" s="2249" t="s">
        <v>262</v>
      </c>
      <c r="N471" s="2045"/>
      <c r="O471" s="528">
        <v>0.18411760645181571</v>
      </c>
      <c r="P471" s="462"/>
      <c r="Q471" s="462"/>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242" t="s">
        <v>262</v>
      </c>
      <c r="D472" s="2045"/>
      <c r="E472" s="526">
        <v>0.35239008834723434</v>
      </c>
      <c r="F472" s="462"/>
      <c r="G472" s="462"/>
      <c r="H472" s="2248" t="s">
        <v>288</v>
      </c>
      <c r="I472" s="2045"/>
      <c r="J472" s="527">
        <v>4.7772848115247606E-4</v>
      </c>
      <c r="K472" s="462"/>
      <c r="L472" s="462"/>
      <c r="M472" s="2249" t="s">
        <v>288</v>
      </c>
      <c r="N472" s="2045"/>
      <c r="O472" s="528">
        <v>3.4958203703891002E-3</v>
      </c>
      <c r="P472" s="462"/>
      <c r="Q472" s="462"/>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242" t="s">
        <v>288</v>
      </c>
      <c r="D473" s="2045"/>
      <c r="E473" s="526">
        <v>1.4986058577951768E-2</v>
      </c>
      <c r="F473" s="462"/>
      <c r="G473" s="462"/>
      <c r="H473" s="2248" t="s">
        <v>265</v>
      </c>
      <c r="I473" s="2045"/>
      <c r="J473" s="527">
        <v>0.24167319847057067</v>
      </c>
      <c r="K473" s="462"/>
      <c r="L473" s="462"/>
      <c r="M473" s="2249" t="s">
        <v>265</v>
      </c>
      <c r="N473" s="2045"/>
      <c r="O473" s="528">
        <v>0.18405268468155317</v>
      </c>
      <c r="P473" s="462"/>
      <c r="Q473" s="462"/>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242" t="s">
        <v>265</v>
      </c>
      <c r="D474" s="2045"/>
      <c r="E474" s="526">
        <v>0.31927906743020146</v>
      </c>
      <c r="F474" s="462"/>
      <c r="G474" s="462"/>
      <c r="H474" s="2248" t="s">
        <v>220</v>
      </c>
      <c r="I474" s="2045"/>
      <c r="J474" s="527">
        <v>9.8734677238622809E-2</v>
      </c>
      <c r="K474" s="462"/>
      <c r="L474" s="462"/>
      <c r="M474" s="2249" t="s">
        <v>220</v>
      </c>
      <c r="N474" s="2045"/>
      <c r="O474" s="528">
        <v>3.8574596122929142E-2</v>
      </c>
      <c r="P474" s="462"/>
      <c r="Q474" s="462"/>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242" t="s">
        <v>220</v>
      </c>
      <c r="D475" s="2045"/>
      <c r="E475" s="526">
        <v>4.1095045480605531E-2</v>
      </c>
      <c r="F475" s="462"/>
      <c r="G475" s="462"/>
      <c r="H475" s="2248" t="s">
        <v>259</v>
      </c>
      <c r="I475" s="2045"/>
      <c r="J475" s="527">
        <v>0.42870544464432692</v>
      </c>
      <c r="K475" s="462"/>
      <c r="L475" s="462"/>
      <c r="M475" s="2249" t="s">
        <v>259</v>
      </c>
      <c r="N475" s="2045"/>
      <c r="O475" s="528">
        <v>0.55089685481910899</v>
      </c>
      <c r="P475" s="462"/>
      <c r="Q475" s="462"/>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242" t="s">
        <v>259</v>
      </c>
      <c r="D476" s="2045"/>
      <c r="E476" s="526">
        <v>0.5904590747491868</v>
      </c>
      <c r="F476" s="462"/>
      <c r="G476" s="462"/>
      <c r="H476" s="2248" t="s">
        <v>293</v>
      </c>
      <c r="I476" s="2045"/>
      <c r="J476" s="527">
        <v>4.1235069748658312E-3</v>
      </c>
      <c r="K476" s="462"/>
      <c r="L476" s="462"/>
      <c r="M476" s="2249" t="s">
        <v>293</v>
      </c>
      <c r="N476" s="2045"/>
      <c r="O476" s="532">
        <v>2.2817401882674849E-5</v>
      </c>
      <c r="P476" s="462"/>
      <c r="Q476" s="462"/>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242" t="s">
        <v>293</v>
      </c>
      <c r="D477" s="2045"/>
      <c r="E477" s="526">
        <v>4.3728759968380869E-3</v>
      </c>
      <c r="F477" s="462"/>
      <c r="G477" s="462"/>
      <c r="H477" s="2248" t="s">
        <v>299</v>
      </c>
      <c r="I477" s="2045"/>
      <c r="J477" s="527">
        <v>1.2038680500363833E-3</v>
      </c>
      <c r="K477" s="462"/>
      <c r="L477" s="462"/>
      <c r="M477" s="2249" t="s">
        <v>299</v>
      </c>
      <c r="N477" s="2045"/>
      <c r="O477" s="532">
        <v>2.2703201021706943E-5</v>
      </c>
      <c r="P477" s="462"/>
      <c r="Q477" s="462"/>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242" t="s">
        <v>299</v>
      </c>
      <c r="D478" s="2045"/>
      <c r="E478" s="526">
        <v>3.0948217222481636E-4</v>
      </c>
      <c r="F478" s="462"/>
      <c r="G478" s="462"/>
      <c r="H478" s="2248" t="s">
        <v>294</v>
      </c>
      <c r="I478" s="2045"/>
      <c r="J478" s="527">
        <v>3.0581116277656646E-3</v>
      </c>
      <c r="K478" s="462"/>
      <c r="L478" s="462"/>
      <c r="M478" s="2249" t="s">
        <v>294</v>
      </c>
      <c r="N478" s="2045"/>
      <c r="O478" s="528">
        <v>3.5771350318278697E-3</v>
      </c>
      <c r="P478" s="462"/>
      <c r="Q478" s="462"/>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242" t="s">
        <v>294</v>
      </c>
      <c r="D479" s="2045"/>
      <c r="E479" s="526">
        <v>3.593666573662137E-3</v>
      </c>
      <c r="F479" s="462"/>
      <c r="G479" s="462"/>
      <c r="H479" s="2248" t="s">
        <v>277</v>
      </c>
      <c r="I479" s="2045"/>
      <c r="J479" s="527">
        <v>1.8027809957350805E-2</v>
      </c>
      <c r="K479" s="462"/>
      <c r="L479" s="462"/>
      <c r="M479" s="2249" t="s">
        <v>277</v>
      </c>
      <c r="N479" s="2045"/>
      <c r="O479" s="528">
        <v>6.0575395980498825E-2</v>
      </c>
      <c r="P479" s="462"/>
      <c r="Q479" s="462"/>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242" t="s">
        <v>277</v>
      </c>
      <c r="D480" s="2045"/>
      <c r="E480" s="526">
        <v>3.9567744428779444E-2</v>
      </c>
      <c r="F480" s="462"/>
      <c r="G480" s="462"/>
      <c r="H480" s="2248" t="s">
        <v>264</v>
      </c>
      <c r="I480" s="2045"/>
      <c r="J480" s="527">
        <v>0.32168045885668783</v>
      </c>
      <c r="K480" s="462"/>
      <c r="L480" s="462"/>
      <c r="M480" s="2249" t="s">
        <v>264</v>
      </c>
      <c r="N480" s="2045"/>
      <c r="O480" s="528">
        <v>0.23074779930695491</v>
      </c>
      <c r="P480" s="462"/>
      <c r="Q480" s="462"/>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242" t="s">
        <v>264</v>
      </c>
      <c r="D481" s="2045"/>
      <c r="E481" s="526">
        <v>0.32560325454551869</v>
      </c>
      <c r="F481" s="462"/>
      <c r="G481" s="462"/>
      <c r="H481" s="2248" t="s">
        <v>266</v>
      </c>
      <c r="I481" s="2045"/>
      <c r="J481" s="527">
        <v>4.447840357816789E-3</v>
      </c>
      <c r="K481" s="462"/>
      <c r="L481" s="462"/>
      <c r="M481" s="2249" t="s">
        <v>266</v>
      </c>
      <c r="N481" s="2045"/>
      <c r="O481" s="528">
        <v>0.24238088902179755</v>
      </c>
      <c r="P481" s="462"/>
      <c r="Q481" s="462"/>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242" t="s">
        <v>266</v>
      </c>
      <c r="D482" s="2045"/>
      <c r="E482" s="526">
        <v>6.1230596746895682E-2</v>
      </c>
      <c r="F482" s="462"/>
      <c r="G482" s="462"/>
      <c r="H482" s="2248" t="s">
        <v>278</v>
      </c>
      <c r="I482" s="2045"/>
      <c r="J482" s="527">
        <v>3.7240386489394633E-4</v>
      </c>
      <c r="K482" s="462"/>
      <c r="L482" s="462"/>
      <c r="M482" s="2249" t="s">
        <v>278</v>
      </c>
      <c r="N482" s="2045"/>
      <c r="O482" s="528">
        <v>4.0882002618997902E-2</v>
      </c>
      <c r="P482" s="462"/>
      <c r="Q482" s="462"/>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242" t="s">
        <v>278</v>
      </c>
      <c r="D483" s="2045"/>
      <c r="E483" s="526">
        <v>3.5467570305830823E-2</v>
      </c>
      <c r="F483" s="462"/>
      <c r="G483" s="462"/>
      <c r="H483" s="2248" t="s">
        <v>300</v>
      </c>
      <c r="I483" s="2045"/>
      <c r="J483" s="527">
        <v>6.7939866027107816E-4</v>
      </c>
      <c r="K483" s="462"/>
      <c r="L483" s="462"/>
      <c r="M483" s="2249" t="s">
        <v>300</v>
      </c>
      <c r="N483" s="2045"/>
      <c r="O483" s="528">
        <v>5.5841903406406526E-4</v>
      </c>
      <c r="P483" s="462"/>
      <c r="Q483" s="462"/>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242" t="s">
        <v>300</v>
      </c>
      <c r="D484" s="2045"/>
      <c r="E484" s="526">
        <v>2.5408625887103587E-3</v>
      </c>
      <c r="F484" s="462"/>
      <c r="G484" s="462"/>
      <c r="H484" s="2248" t="s">
        <v>282</v>
      </c>
      <c r="I484" s="2045"/>
      <c r="J484" s="527">
        <v>1.5612798017876241E-2</v>
      </c>
      <c r="K484" s="462"/>
      <c r="L484" s="462"/>
      <c r="M484" s="2249" t="s">
        <v>282</v>
      </c>
      <c r="N484" s="2045"/>
      <c r="O484" s="528">
        <v>7.065788888211545E-3</v>
      </c>
      <c r="P484" s="462"/>
      <c r="Q484" s="462"/>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242" t="s">
        <v>282</v>
      </c>
      <c r="D485" s="2045"/>
      <c r="E485" s="526">
        <v>6.860355961467288E-3</v>
      </c>
      <c r="F485" s="462"/>
      <c r="G485" s="462"/>
      <c r="H485" s="2248" t="s">
        <v>273</v>
      </c>
      <c r="I485" s="2045"/>
      <c r="J485" s="527">
        <v>7.9477246775671202E-3</v>
      </c>
      <c r="K485" s="462"/>
      <c r="L485" s="462"/>
      <c r="M485" s="2249" t="s">
        <v>273</v>
      </c>
      <c r="N485" s="2045"/>
      <c r="O485" s="528">
        <v>4.214310100722788E-2</v>
      </c>
      <c r="P485" s="462"/>
      <c r="Q485" s="462"/>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242" t="s">
        <v>273</v>
      </c>
      <c r="D486" s="2045"/>
      <c r="E486" s="526">
        <v>6.3056734386189819E-2</v>
      </c>
      <c r="F486" s="462"/>
      <c r="G486" s="462"/>
      <c r="H486" s="2248" t="s">
        <v>270</v>
      </c>
      <c r="I486" s="2045"/>
      <c r="J486" s="527">
        <v>5.8505331082336055E-2</v>
      </c>
      <c r="K486" s="462"/>
      <c r="L486" s="462"/>
      <c r="M486" s="2249" t="s">
        <v>270</v>
      </c>
      <c r="N486" s="2045"/>
      <c r="O486" s="528">
        <v>3.7551060278846402E-2</v>
      </c>
      <c r="P486" s="462"/>
      <c r="Q486" s="462"/>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242" t="s">
        <v>270</v>
      </c>
      <c r="D487" s="2045"/>
      <c r="E487" s="526">
        <v>5.1860959324971929E-2</v>
      </c>
      <c r="F487" s="462"/>
      <c r="G487" s="462"/>
      <c r="H487" s="2248" t="s">
        <v>280</v>
      </c>
      <c r="I487" s="2045"/>
      <c r="J487" s="527">
        <v>1.6274114369983255E-2</v>
      </c>
      <c r="K487" s="462"/>
      <c r="L487" s="462"/>
      <c r="M487" s="2249" t="s">
        <v>280</v>
      </c>
      <c r="N487" s="2045"/>
      <c r="O487" s="528">
        <v>3.6244994217061043E-3</v>
      </c>
      <c r="P487" s="462"/>
      <c r="Q487" s="462"/>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242" t="s">
        <v>280</v>
      </c>
      <c r="D488" s="2045"/>
      <c r="E488" s="526">
        <v>1.1980718472876444E-2</v>
      </c>
      <c r="F488" s="462"/>
      <c r="G488" s="462"/>
      <c r="H488" s="2248" t="s">
        <v>275</v>
      </c>
      <c r="I488" s="2045"/>
      <c r="J488" s="527">
        <v>3.5190221901637023E-2</v>
      </c>
      <c r="K488" s="462"/>
      <c r="L488" s="462"/>
      <c r="M488" s="2249" t="s">
        <v>275</v>
      </c>
      <c r="N488" s="2045"/>
      <c r="O488" s="528">
        <v>1.3171553538616539E-2</v>
      </c>
      <c r="P488" s="462"/>
      <c r="Q488" s="462"/>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242" t="s">
        <v>275</v>
      </c>
      <c r="D489" s="2045"/>
      <c r="E489" s="526">
        <v>2.4063371174488892E-2</v>
      </c>
      <c r="F489" s="462"/>
      <c r="G489" s="462"/>
      <c r="H489" s="2248" t="s">
        <v>285</v>
      </c>
      <c r="I489" s="2045"/>
      <c r="J489" s="527">
        <v>5.0946821806651115E-4</v>
      </c>
      <c r="K489" s="462"/>
      <c r="L489" s="462"/>
      <c r="M489" s="2249" t="s">
        <v>305</v>
      </c>
      <c r="N489" s="2045"/>
      <c r="O489" s="528">
        <v>4.1261350501643328E-4</v>
      </c>
      <c r="P489" s="462"/>
      <c r="Q489" s="462"/>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242" t="s">
        <v>305</v>
      </c>
      <c r="D490" s="2045"/>
      <c r="E490" s="526">
        <v>5.6449508218858551E-4</v>
      </c>
      <c r="F490" s="462"/>
      <c r="G490" s="462"/>
      <c r="H490" s="2248" t="s">
        <v>284</v>
      </c>
      <c r="I490" s="2045"/>
      <c r="J490" s="527">
        <v>1.4807129827483306E-2</v>
      </c>
      <c r="K490" s="462"/>
      <c r="L490" s="462"/>
      <c r="M490" s="2249" t="s">
        <v>285</v>
      </c>
      <c r="N490" s="2045"/>
      <c r="O490" s="528">
        <v>1.1955137810911806E-2</v>
      </c>
      <c r="P490" s="462"/>
      <c r="Q490" s="462"/>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242" t="s">
        <v>285</v>
      </c>
      <c r="D491" s="2045"/>
      <c r="E491" s="526">
        <v>1.7572702292898583E-2</v>
      </c>
      <c r="F491" s="462"/>
      <c r="G491" s="462"/>
      <c r="H491" s="2248" t="s">
        <v>267</v>
      </c>
      <c r="I491" s="2045"/>
      <c r="J491" s="527">
        <v>0.16101360187307953</v>
      </c>
      <c r="K491" s="462"/>
      <c r="L491" s="462"/>
      <c r="M491" s="2249" t="s">
        <v>284</v>
      </c>
      <c r="N491" s="2045"/>
      <c r="O491" s="528">
        <v>2.5857132840688283E-3</v>
      </c>
      <c r="P491" s="462"/>
      <c r="Q491" s="462"/>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242" t="s">
        <v>284</v>
      </c>
      <c r="D492" s="2045"/>
      <c r="E492" s="526">
        <v>1.0424872915084469E-4</v>
      </c>
      <c r="F492" s="462"/>
      <c r="G492" s="462"/>
      <c r="H492" s="2248" t="s">
        <v>287</v>
      </c>
      <c r="I492" s="2045"/>
      <c r="J492" s="527">
        <v>1.3134922658853182E-3</v>
      </c>
      <c r="K492" s="462"/>
      <c r="L492" s="462"/>
      <c r="M492" s="2249" t="s">
        <v>267</v>
      </c>
      <c r="N492" s="2045"/>
      <c r="O492" s="528">
        <v>0.22065139752591939</v>
      </c>
      <c r="P492" s="462"/>
      <c r="Q492" s="462"/>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242" t="s">
        <v>267</v>
      </c>
      <c r="D493" s="2045"/>
      <c r="E493" s="526">
        <v>0.23326215592322663</v>
      </c>
      <c r="F493" s="462"/>
      <c r="G493" s="462"/>
      <c r="H493" s="2248" t="s">
        <v>269</v>
      </c>
      <c r="I493" s="2045"/>
      <c r="J493" s="527">
        <v>4.7306392174578479E-2</v>
      </c>
      <c r="K493" s="462"/>
      <c r="L493" s="462"/>
      <c r="M493" s="2249" t="s">
        <v>287</v>
      </c>
      <c r="N493" s="2045"/>
      <c r="O493" s="528">
        <v>1.3776927364688855E-2</v>
      </c>
      <c r="P493" s="462"/>
      <c r="Q493" s="462"/>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242" t="s">
        <v>287</v>
      </c>
      <c r="D494" s="2045"/>
      <c r="E494" s="526">
        <v>4.2670209454551064E-3</v>
      </c>
      <c r="F494" s="462"/>
      <c r="G494" s="462"/>
      <c r="H494" s="2248" t="s">
        <v>271</v>
      </c>
      <c r="I494" s="2045"/>
      <c r="J494" s="527">
        <v>3.2055549721231445E-2</v>
      </c>
      <c r="K494" s="462"/>
      <c r="L494" s="462"/>
      <c r="M494" s="2249" t="s">
        <v>269</v>
      </c>
      <c r="N494" s="2045"/>
      <c r="O494" s="528">
        <v>6.9171976942040359E-2</v>
      </c>
      <c r="P494" s="462"/>
      <c r="Q494" s="462"/>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242" t="s">
        <v>269</v>
      </c>
      <c r="D495" s="2045"/>
      <c r="E495" s="526">
        <v>6.9797846209441808E-2</v>
      </c>
      <c r="F495" s="462"/>
      <c r="G495" s="462"/>
      <c r="H495" s="2248" t="s">
        <v>302</v>
      </c>
      <c r="I495" s="2045"/>
      <c r="J495" s="533">
        <v>7.3601088492565423E-5</v>
      </c>
      <c r="K495" s="462"/>
      <c r="L495" s="462"/>
      <c r="M495" s="2249" t="s">
        <v>271</v>
      </c>
      <c r="N495" s="2045"/>
      <c r="O495" s="528">
        <v>8.0817608800447499E-2</v>
      </c>
      <c r="P495" s="462"/>
      <c r="Q495" s="462"/>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242" t="s">
        <v>271</v>
      </c>
      <c r="D496" s="2045"/>
      <c r="E496" s="526">
        <v>6.4123087361118603E-2</v>
      </c>
      <c r="F496" s="462"/>
      <c r="G496" s="462"/>
      <c r="H496" s="2248" t="s">
        <v>279</v>
      </c>
      <c r="I496" s="2045"/>
      <c r="J496" s="527">
        <v>1.7177558959157554E-2</v>
      </c>
      <c r="K496" s="462"/>
      <c r="L496" s="462"/>
      <c r="M496" s="2249" t="s">
        <v>302</v>
      </c>
      <c r="N496" s="2045"/>
      <c r="O496" s="528">
        <v>1.0770288598797703E-3</v>
      </c>
      <c r="P496" s="462"/>
      <c r="Q496" s="462"/>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242" t="s">
        <v>302</v>
      </c>
      <c r="D497" s="2045"/>
      <c r="E497" s="526">
        <v>6.8537710279706083E-4</v>
      </c>
      <c r="F497" s="462"/>
      <c r="G497" s="462"/>
      <c r="H497" s="2248" t="s">
        <v>289</v>
      </c>
      <c r="I497" s="2045"/>
      <c r="J497" s="527">
        <v>9.6446232264210847E-3</v>
      </c>
      <c r="K497" s="462"/>
      <c r="L497" s="462"/>
      <c r="M497" s="2249" t="s">
        <v>279</v>
      </c>
      <c r="N497" s="2045"/>
      <c r="O497" s="528">
        <v>2.3426726147271575E-2</v>
      </c>
      <c r="P497" s="462"/>
      <c r="Q497" s="462"/>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242" t="s">
        <v>279</v>
      </c>
      <c r="D498" s="2045"/>
      <c r="E498" s="526">
        <v>3.6475098485246327E-2</v>
      </c>
      <c r="F498" s="462"/>
      <c r="G498" s="462"/>
      <c r="H498" s="2248" t="s">
        <v>268</v>
      </c>
      <c r="I498" s="2045"/>
      <c r="J498" s="527">
        <v>3.0563958521005938E-2</v>
      </c>
      <c r="K498" s="462"/>
      <c r="L498" s="462"/>
      <c r="M498" s="2249" t="s">
        <v>289</v>
      </c>
      <c r="N498" s="2045"/>
      <c r="O498" s="528">
        <v>3.1733298392935087E-3</v>
      </c>
      <c r="P498" s="462"/>
      <c r="Q498" s="462"/>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242" t="s">
        <v>289</v>
      </c>
      <c r="D499" s="2045"/>
      <c r="E499" s="526">
        <v>4.3407529240643691E-3</v>
      </c>
      <c r="F499" s="462"/>
      <c r="G499" s="462"/>
      <c r="H499" s="2248" t="s">
        <v>295</v>
      </c>
      <c r="I499" s="2045"/>
      <c r="J499" s="527">
        <v>2.3847169277153701E-3</v>
      </c>
      <c r="K499" s="462"/>
      <c r="L499" s="462"/>
      <c r="M499" s="2249" t="s">
        <v>268</v>
      </c>
      <c r="N499" s="2045"/>
      <c r="O499" s="528">
        <v>0.10488701114017712</v>
      </c>
      <c r="P499" s="462"/>
      <c r="Q499" s="462"/>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242" t="s">
        <v>268</v>
      </c>
      <c r="D500" s="2045"/>
      <c r="E500" s="526">
        <v>0.14093243198504468</v>
      </c>
      <c r="F500" s="462"/>
      <c r="G500" s="462"/>
      <c r="H500" s="2248" t="s">
        <v>298</v>
      </c>
      <c r="I500" s="2045"/>
      <c r="J500" s="527">
        <v>8.8835132587325363E-4</v>
      </c>
      <c r="K500" s="462"/>
      <c r="L500" s="462"/>
      <c r="M500" s="2249" t="s">
        <v>298</v>
      </c>
      <c r="N500" s="2045"/>
      <c r="O500" s="528">
        <v>2.2744410158217175E-3</v>
      </c>
      <c r="P500" s="462"/>
      <c r="Q500" s="462"/>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242" t="s">
        <v>295</v>
      </c>
      <c r="D501" s="2045"/>
      <c r="E501" s="526">
        <v>2.9744624581933008E-3</v>
      </c>
      <c r="F501" s="462"/>
      <c r="G501" s="462"/>
      <c r="H501" s="2248" t="s">
        <v>297</v>
      </c>
      <c r="I501" s="2045"/>
      <c r="J501" s="527">
        <v>5.4938666064903734E-4</v>
      </c>
      <c r="K501" s="462"/>
      <c r="L501" s="462"/>
      <c r="M501" s="2249" t="s">
        <v>297</v>
      </c>
      <c r="N501" s="2045"/>
      <c r="O501" s="528">
        <v>2.3038825230218178E-3</v>
      </c>
      <c r="P501" s="462"/>
      <c r="Q501" s="462"/>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242" t="s">
        <v>298</v>
      </c>
      <c r="D502" s="2045"/>
      <c r="E502" s="526">
        <v>1.5070784816932109E-3</v>
      </c>
      <c r="F502" s="462"/>
      <c r="G502" s="462"/>
      <c r="H502" s="2248" t="s">
        <v>263</v>
      </c>
      <c r="I502" s="2045"/>
      <c r="J502" s="527">
        <v>1.5737800481815414E-2</v>
      </c>
      <c r="K502" s="462"/>
      <c r="L502" s="462"/>
      <c r="M502" s="2249" t="s">
        <v>263</v>
      </c>
      <c r="N502" s="2045"/>
      <c r="O502" s="528">
        <v>0.28505399694702283</v>
      </c>
      <c r="P502" s="462"/>
      <c r="Q502" s="462"/>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242" t="s">
        <v>297</v>
      </c>
      <c r="D503" s="2045"/>
      <c r="E503" s="526">
        <v>1.4200216269646584E-3</v>
      </c>
      <c r="F503" s="462"/>
      <c r="G503" s="462"/>
      <c r="H503" s="2248" t="s">
        <v>304</v>
      </c>
      <c r="I503" s="2045"/>
      <c r="J503" s="527">
        <v>1.2182874968496129E-4</v>
      </c>
      <c r="K503" s="462"/>
      <c r="L503" s="462"/>
      <c r="M503" s="2249" t="s">
        <v>304</v>
      </c>
      <c r="N503" s="2045"/>
      <c r="O503" s="528">
        <v>5.5909807663640019E-4</v>
      </c>
      <c r="P503" s="462"/>
      <c r="Q503" s="462"/>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242" t="s">
        <v>263</v>
      </c>
      <c r="D504" s="2045"/>
      <c r="E504" s="526">
        <v>0.13252569840922054</v>
      </c>
      <c r="F504" s="462"/>
      <c r="G504" s="462"/>
      <c r="H504" s="2248" t="s">
        <v>276</v>
      </c>
      <c r="I504" s="2045"/>
      <c r="J504" s="527">
        <v>3.3843569683095244E-2</v>
      </c>
      <c r="K504" s="462"/>
      <c r="L504" s="462"/>
      <c r="M504" s="2249" t="s">
        <v>276</v>
      </c>
      <c r="N504" s="2045"/>
      <c r="O504" s="528">
        <v>5.2228331340608228E-3</v>
      </c>
      <c r="P504" s="462"/>
      <c r="Q504" s="462"/>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242" t="s">
        <v>304</v>
      </c>
      <c r="D505" s="2045"/>
      <c r="E505" s="526">
        <v>1.2861506897692077E-4</v>
      </c>
      <c r="F505" s="462"/>
      <c r="G505" s="462"/>
      <c r="H505" s="2248" t="s">
        <v>286</v>
      </c>
      <c r="I505" s="2045"/>
      <c r="J505" s="527">
        <v>1.1457204806040835E-2</v>
      </c>
      <c r="K505" s="462"/>
      <c r="L505" s="462"/>
      <c r="M505" s="2249" t="s">
        <v>286</v>
      </c>
      <c r="N505" s="2045"/>
      <c r="O505" s="528">
        <v>6.1386099814794608E-3</v>
      </c>
      <c r="P505" s="462"/>
      <c r="Q505" s="462"/>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242" t="s">
        <v>276</v>
      </c>
      <c r="D506" s="2045"/>
      <c r="E506" s="526">
        <v>4.183957505815835E-2</v>
      </c>
      <c r="F506" s="462"/>
      <c r="G506" s="462"/>
      <c r="H506" s="2248" t="s">
        <v>290</v>
      </c>
      <c r="I506" s="2045"/>
      <c r="J506" s="527">
        <v>7.7453771221858737E-3</v>
      </c>
      <c r="K506" s="462"/>
      <c r="L506" s="462"/>
      <c r="M506" s="2249" t="s">
        <v>290</v>
      </c>
      <c r="N506" s="2045"/>
      <c r="O506" s="528">
        <v>1.7856508818094141E-3</v>
      </c>
      <c r="P506" s="462"/>
      <c r="Q506" s="462"/>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242" t="s">
        <v>286</v>
      </c>
      <c r="D507" s="2045"/>
      <c r="E507" s="526">
        <v>1.0069076206164663E-2</v>
      </c>
      <c r="F507" s="462"/>
      <c r="G507" s="462"/>
      <c r="H507" s="2248" t="s">
        <v>292</v>
      </c>
      <c r="I507" s="2045"/>
      <c r="J507" s="527">
        <v>4.5659041274107729E-3</v>
      </c>
      <c r="K507" s="462"/>
      <c r="L507" s="462"/>
      <c r="M507" s="2249" t="s">
        <v>292</v>
      </c>
      <c r="N507" s="2045"/>
      <c r="O507" s="528">
        <v>2.0565974257785068E-4</v>
      </c>
      <c r="P507" s="462"/>
      <c r="Q507" s="462"/>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242" t="s">
        <v>290</v>
      </c>
      <c r="D508" s="2045"/>
      <c r="E508" s="526">
        <v>5.9330061011739158E-3</v>
      </c>
      <c r="F508" s="462"/>
      <c r="G508" s="462"/>
      <c r="H508" s="2248" t="s">
        <v>261</v>
      </c>
      <c r="I508" s="2045"/>
      <c r="J508" s="527">
        <v>0.57169358910797141</v>
      </c>
      <c r="K508" s="462"/>
      <c r="L508" s="462"/>
      <c r="M508" s="2249" t="s">
        <v>261</v>
      </c>
      <c r="N508" s="2045"/>
      <c r="O508" s="528">
        <v>0.42770260463405174</v>
      </c>
      <c r="P508" s="462"/>
      <c r="Q508" s="462"/>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242" t="s">
        <v>292</v>
      </c>
      <c r="D509" s="2045"/>
      <c r="E509" s="526">
        <v>4.1353857230730495E-3</v>
      </c>
      <c r="F509" s="462"/>
      <c r="G509" s="462"/>
      <c r="H509" s="2248" t="s">
        <v>281</v>
      </c>
      <c r="I509" s="2045"/>
      <c r="J509" s="527">
        <v>5.2279075410437148E-4</v>
      </c>
      <c r="K509" s="462"/>
      <c r="L509" s="462"/>
      <c r="M509" s="2249" t="s">
        <v>281</v>
      </c>
      <c r="N509" s="2045"/>
      <c r="O509" s="528">
        <v>3.3838262472129635E-2</v>
      </c>
      <c r="P509" s="462"/>
      <c r="Q509" s="462"/>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242" t="s">
        <v>261</v>
      </c>
      <c r="D510" s="2045"/>
      <c r="E510" s="526">
        <v>0.6076708668736569</v>
      </c>
      <c r="F510" s="462"/>
      <c r="G510" s="462"/>
      <c r="H510" s="2248" t="s">
        <v>274</v>
      </c>
      <c r="I510" s="2045"/>
      <c r="J510" s="527">
        <v>1.7994794354160184E-3</v>
      </c>
      <c r="K510" s="462"/>
      <c r="L510" s="462"/>
      <c r="M510" s="2249" t="s">
        <v>274</v>
      </c>
      <c r="N510" s="2045"/>
      <c r="O510" s="528">
        <v>7.92446750000598E-2</v>
      </c>
      <c r="P510" s="462"/>
      <c r="Q510" s="462"/>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242" t="s">
        <v>281</v>
      </c>
      <c r="D511" s="2045"/>
      <c r="E511" s="526">
        <v>1.3978871070233488E-2</v>
      </c>
      <c r="F511" s="462"/>
      <c r="G511" s="462"/>
      <c r="H511" s="2248" t="s">
        <v>283</v>
      </c>
      <c r="I511" s="2045"/>
      <c r="J511" s="527">
        <v>7.9694152542045184E-4</v>
      </c>
      <c r="K511" s="462"/>
      <c r="L511" s="462"/>
      <c r="M511" s="2249" t="s">
        <v>283</v>
      </c>
      <c r="N511" s="2045"/>
      <c r="O511" s="528">
        <v>2.5756383862788442E-2</v>
      </c>
      <c r="P511" s="462"/>
      <c r="Q511" s="462"/>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242" t="s">
        <v>274</v>
      </c>
      <c r="D512" s="2045"/>
      <c r="E512" s="526">
        <v>1.9022248505100824E-2</v>
      </c>
      <c r="F512" s="462"/>
      <c r="G512" s="462"/>
      <c r="H512" s="2248" t="s">
        <v>291</v>
      </c>
      <c r="I512" s="2045"/>
      <c r="J512" s="527">
        <v>6.6283391043420797E-3</v>
      </c>
      <c r="K512" s="462"/>
      <c r="L512" s="462"/>
      <c r="M512" s="2249" t="s">
        <v>291</v>
      </c>
      <c r="N512" s="2045"/>
      <c r="O512" s="528">
        <v>1.2374117566453882E-4</v>
      </c>
      <c r="P512" s="462"/>
      <c r="Q512" s="462"/>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242" t="s">
        <v>283</v>
      </c>
      <c r="D513" s="2045"/>
      <c r="E513" s="526">
        <v>6.8257215486239925E-3</v>
      </c>
      <c r="F513" s="462"/>
      <c r="G513" s="462"/>
      <c r="H513" s="2248" t="s">
        <v>301</v>
      </c>
      <c r="I513" s="2045"/>
      <c r="J513" s="527">
        <v>5.8266462588478128E-4</v>
      </c>
      <c r="K513" s="462"/>
      <c r="L513" s="462"/>
      <c r="M513" s="2249" t="s">
        <v>301</v>
      </c>
      <c r="N513" s="2045"/>
      <c r="O513" s="528">
        <v>1.2858474698423219E-3</v>
      </c>
      <c r="P513" s="462"/>
      <c r="Q513" s="462"/>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242" t="s">
        <v>291</v>
      </c>
      <c r="D514" s="2045"/>
      <c r="E514" s="534">
        <v>5.4936950074631987E-7</v>
      </c>
      <c r="F514" s="462"/>
      <c r="G514" s="462"/>
      <c r="H514" s="2248" t="s">
        <v>303</v>
      </c>
      <c r="I514" s="2045"/>
      <c r="J514" s="527">
        <v>4.0503289162039969E-4</v>
      </c>
      <c r="K514" s="462"/>
      <c r="L514" s="462"/>
      <c r="M514" s="2249" t="s">
        <v>303</v>
      </c>
      <c r="N514" s="2045"/>
      <c r="O514" s="532">
        <v>5.3498834288300935E-5</v>
      </c>
      <c r="P514" s="462"/>
      <c r="Q514" s="462"/>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242" t="s">
        <v>301</v>
      </c>
      <c r="D515" s="2045"/>
      <c r="E515" s="534">
        <v>5.623419349223997E-6</v>
      </c>
      <c r="F515" s="462"/>
      <c r="G515" s="462"/>
      <c r="H515" s="2248" t="s">
        <v>260</v>
      </c>
      <c r="I515" s="2045"/>
      <c r="J515" s="527">
        <v>0.46718926914138437</v>
      </c>
      <c r="K515" s="462"/>
      <c r="L515" s="462"/>
      <c r="M515" s="2249" t="s">
        <v>260</v>
      </c>
      <c r="N515" s="2045"/>
      <c r="O515" s="528">
        <v>0.53778321144725372</v>
      </c>
      <c r="P515" s="462"/>
      <c r="Q515" s="462"/>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242" t="s">
        <v>303</v>
      </c>
      <c r="D516" s="2045"/>
      <c r="E516" s="526">
        <v>9.8992110780736237E-4</v>
      </c>
      <c r="F516" s="462"/>
      <c r="G516" s="462"/>
      <c r="H516" s="2248" t="s">
        <v>296</v>
      </c>
      <c r="I516" s="2045"/>
      <c r="J516" s="527">
        <v>1.359897258292334E-3</v>
      </c>
      <c r="K516" s="462"/>
      <c r="L516" s="462"/>
      <c r="M516" s="2249" t="s">
        <v>296</v>
      </c>
      <c r="N516" s="2045"/>
      <c r="O516" s="528">
        <v>1.2800913638588145E-3</v>
      </c>
      <c r="P516" s="462"/>
      <c r="Q516" s="462"/>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242" t="s">
        <v>260</v>
      </c>
      <c r="D517" s="2045"/>
      <c r="E517" s="526">
        <v>0.66461101908557074</v>
      </c>
      <c r="F517" s="462"/>
      <c r="G517" s="462"/>
      <c r="H517" s="2246" t="s">
        <v>272</v>
      </c>
      <c r="I517" s="2045"/>
      <c r="J517" s="529">
        <v>5.5093930597116814E-2</v>
      </c>
      <c r="K517" s="462"/>
      <c r="L517" s="462"/>
      <c r="M517" s="2247" t="s">
        <v>272</v>
      </c>
      <c r="N517" s="2045"/>
      <c r="O517" s="535">
        <v>2.2643215537712918E-5</v>
      </c>
      <c r="P517" s="462"/>
      <c r="Q517" s="462"/>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242" t="s">
        <v>296</v>
      </c>
      <c r="D518" s="2045"/>
      <c r="E518" s="534">
        <v>9.0755647920071728E-5</v>
      </c>
      <c r="F518" s="462"/>
      <c r="G518" s="462"/>
      <c r="H518" s="2044"/>
      <c r="I518" s="2045"/>
      <c r="J518" s="478"/>
      <c r="K518" s="462"/>
      <c r="L518" s="462"/>
      <c r="M518" s="2044"/>
      <c r="N518" s="2045"/>
      <c r="O518" s="478"/>
      <c r="P518" s="462"/>
      <c r="Q518" s="462"/>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243" t="s">
        <v>272</v>
      </c>
      <c r="D519" s="2045"/>
      <c r="E519" s="531">
        <v>3.4258162961716706E-4</v>
      </c>
      <c r="F519" s="462"/>
      <c r="G519" s="462"/>
      <c r="H519" s="2044"/>
      <c r="I519" s="2045"/>
      <c r="J519" s="462"/>
      <c r="K519" s="462"/>
      <c r="L519" s="462"/>
      <c r="M519" s="2044"/>
      <c r="N519" s="2045"/>
      <c r="O519" s="462"/>
      <c r="P519" s="462"/>
      <c r="Q519" s="462"/>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044"/>
      <c r="D520" s="2045"/>
      <c r="E520" s="478"/>
      <c r="F520" s="462"/>
      <c r="G520" s="462"/>
      <c r="H520" s="2244" t="s">
        <v>230</v>
      </c>
      <c r="I520" s="2045"/>
      <c r="J520" s="2045"/>
      <c r="K520" s="2045"/>
      <c r="L520" s="2045"/>
      <c r="M520" s="2245" t="s">
        <v>230</v>
      </c>
      <c r="N520" s="2045"/>
      <c r="O520" s="2045"/>
      <c r="P520" s="2045"/>
      <c r="Q520" s="2045"/>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044"/>
      <c r="D521" s="2045"/>
      <c r="E521" s="462"/>
      <c r="F521" s="462"/>
      <c r="G521" s="462"/>
      <c r="H521" s="2257" t="s">
        <v>199</v>
      </c>
      <c r="I521" s="2045"/>
      <c r="J521" s="2258" t="s">
        <v>231</v>
      </c>
      <c r="K521" s="2259"/>
      <c r="L521" s="2260"/>
      <c r="M521" s="2261" t="s">
        <v>199</v>
      </c>
      <c r="N521" s="2045"/>
      <c r="O521" s="2262" t="s">
        <v>231</v>
      </c>
      <c r="P521" s="2263"/>
      <c r="Q521" s="2264"/>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236" t="s">
        <v>230</v>
      </c>
      <c r="D522" s="2045"/>
      <c r="E522" s="2045"/>
      <c r="F522" s="2045"/>
      <c r="G522" s="2045"/>
      <c r="H522" s="2045"/>
      <c r="I522" s="2045"/>
      <c r="J522" s="511" t="s">
        <v>182</v>
      </c>
      <c r="K522" s="512" t="s">
        <v>232</v>
      </c>
      <c r="L522" s="513" t="s">
        <v>233</v>
      </c>
      <c r="M522" s="2045"/>
      <c r="N522" s="2045"/>
      <c r="O522" s="514" t="s">
        <v>182</v>
      </c>
      <c r="P522" s="515" t="s">
        <v>232</v>
      </c>
      <c r="Q522" s="516" t="s">
        <v>233</v>
      </c>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253" t="s">
        <v>199</v>
      </c>
      <c r="D523" s="2045"/>
      <c r="E523" s="2254" t="s">
        <v>231</v>
      </c>
      <c r="F523" s="2255"/>
      <c r="G523" s="2256"/>
      <c r="H523" s="2240" t="s">
        <v>200</v>
      </c>
      <c r="I523" s="2045"/>
      <c r="J523" s="536">
        <v>5.8521404264409354</v>
      </c>
      <c r="K523" s="537">
        <v>10.6402553208017</v>
      </c>
      <c r="L523" s="538">
        <v>10.6402553208017</v>
      </c>
      <c r="M523" s="2241" t="s">
        <v>200</v>
      </c>
      <c r="N523" s="2045"/>
      <c r="O523" s="539">
        <v>5.8776723347157001</v>
      </c>
      <c r="P523" s="540">
        <v>10.686676972210364</v>
      </c>
      <c r="Q523" s="541">
        <v>10.686676972210364</v>
      </c>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045"/>
      <c r="D524" s="2045"/>
      <c r="E524" s="517" t="s">
        <v>182</v>
      </c>
      <c r="F524" s="518" t="s">
        <v>232</v>
      </c>
      <c r="G524" s="519" t="s">
        <v>233</v>
      </c>
      <c r="H524" s="2044"/>
      <c r="I524" s="2045"/>
      <c r="J524" s="478"/>
      <c r="K524" s="478"/>
      <c r="L524" s="478"/>
      <c r="M524" s="2044"/>
      <c r="N524" s="2045"/>
      <c r="O524" s="478"/>
      <c r="P524" s="478"/>
      <c r="Q524" s="478"/>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235" t="s">
        <v>200</v>
      </c>
      <c r="D525" s="2045"/>
      <c r="E525" s="542">
        <v>6.8427494647284837</v>
      </c>
      <c r="F525" s="543">
        <v>12.219195472729435</v>
      </c>
      <c r="G525" s="544">
        <v>12.219195472729435</v>
      </c>
      <c r="H525" s="2044"/>
      <c r="I525" s="2045"/>
      <c r="J525" s="462"/>
      <c r="K525" s="462"/>
      <c r="L525" s="462"/>
      <c r="M525" s="2044"/>
      <c r="N525" s="2045"/>
      <c r="O525" s="462"/>
      <c r="P525" s="462"/>
      <c r="Q525" s="462"/>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044"/>
      <c r="D526" s="2045"/>
      <c r="E526" s="478"/>
      <c r="F526" s="478"/>
      <c r="G526" s="478"/>
      <c r="H526" s="2244" t="s">
        <v>234</v>
      </c>
      <c r="I526" s="2045"/>
      <c r="J526" s="2045"/>
      <c r="K526" s="462"/>
      <c r="L526" s="462"/>
      <c r="M526" s="2245" t="s">
        <v>234</v>
      </c>
      <c r="N526" s="2045"/>
      <c r="O526" s="2045"/>
      <c r="P526" s="462"/>
      <c r="Q526" s="462"/>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044"/>
      <c r="D527" s="2045"/>
      <c r="E527" s="462"/>
      <c r="F527" s="462"/>
      <c r="G527" s="462"/>
      <c r="H527" s="2044"/>
      <c r="I527" s="2045"/>
      <c r="J527" s="520" t="s">
        <v>199</v>
      </c>
      <c r="K527" s="462"/>
      <c r="L527" s="462"/>
      <c r="M527" s="2044"/>
      <c r="N527" s="2045"/>
      <c r="O527" s="521" t="s">
        <v>199</v>
      </c>
      <c r="P527" s="462"/>
      <c r="Q527" s="462"/>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236" t="s">
        <v>234</v>
      </c>
      <c r="D528" s="2045"/>
      <c r="E528" s="2045"/>
      <c r="F528" s="462"/>
      <c r="G528" s="462"/>
      <c r="H528" s="2045"/>
      <c r="I528" s="2045"/>
      <c r="J528" s="545" t="s">
        <v>200</v>
      </c>
      <c r="K528" s="462"/>
      <c r="L528" s="462"/>
      <c r="M528" s="2045"/>
      <c r="N528" s="2045"/>
      <c r="O528" s="546" t="s">
        <v>200</v>
      </c>
      <c r="P528" s="462"/>
      <c r="Q528" s="462"/>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044"/>
      <c r="D529" s="2045"/>
      <c r="E529" s="522" t="s">
        <v>199</v>
      </c>
      <c r="F529" s="462"/>
      <c r="G529" s="462"/>
      <c r="H529" s="2251" t="s">
        <v>202</v>
      </c>
      <c r="I529" s="2045"/>
      <c r="J529" s="524">
        <v>0.13849353594414279</v>
      </c>
      <c r="K529" s="462"/>
      <c r="L529" s="462"/>
      <c r="M529" s="2252" t="s">
        <v>202</v>
      </c>
      <c r="N529" s="2045"/>
      <c r="O529" s="525">
        <v>0.12547764596816083</v>
      </c>
      <c r="P529" s="462"/>
      <c r="Q529" s="462"/>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045"/>
      <c r="D530" s="2045"/>
      <c r="E530" s="547" t="s">
        <v>200</v>
      </c>
      <c r="F530" s="462"/>
      <c r="G530" s="462"/>
      <c r="H530" s="2248" t="s">
        <v>212</v>
      </c>
      <c r="I530" s="2045"/>
      <c r="J530" s="527">
        <v>7.9761673550972093E-2</v>
      </c>
      <c r="K530" s="462"/>
      <c r="L530" s="462"/>
      <c r="M530" s="2249" t="s">
        <v>212</v>
      </c>
      <c r="N530" s="2045"/>
      <c r="O530" s="528">
        <v>5.2999415647985396E-2</v>
      </c>
      <c r="P530" s="462"/>
      <c r="Q530" s="462"/>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250" t="s">
        <v>202</v>
      </c>
      <c r="D531" s="2045"/>
      <c r="E531" s="523">
        <v>0.12231474127570555</v>
      </c>
      <c r="F531" s="462"/>
      <c r="G531" s="462"/>
      <c r="H531" s="2248" t="s">
        <v>204</v>
      </c>
      <c r="I531" s="2045"/>
      <c r="J531" s="527">
        <v>0.13274597787131023</v>
      </c>
      <c r="K531" s="462"/>
      <c r="L531" s="462"/>
      <c r="M531" s="2249" t="s">
        <v>204</v>
      </c>
      <c r="N531" s="2045"/>
      <c r="O531" s="528">
        <v>0.11919485641368201</v>
      </c>
      <c r="P531" s="462"/>
      <c r="Q531" s="462"/>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242" t="s">
        <v>212</v>
      </c>
      <c r="D532" s="2045"/>
      <c r="E532" s="526">
        <v>5.2960663801862644E-2</v>
      </c>
      <c r="F532" s="462"/>
      <c r="G532" s="462"/>
      <c r="H532" s="2248" t="s">
        <v>203</v>
      </c>
      <c r="I532" s="2045"/>
      <c r="J532" s="527">
        <v>0.13904679918078755</v>
      </c>
      <c r="K532" s="462"/>
      <c r="L532" s="462"/>
      <c r="M532" s="2249" t="s">
        <v>203</v>
      </c>
      <c r="N532" s="2045"/>
      <c r="O532" s="528">
        <v>0.12698249650543988</v>
      </c>
      <c r="P532" s="462"/>
      <c r="Q532" s="462"/>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242" t="s">
        <v>204</v>
      </c>
      <c r="D533" s="2045"/>
      <c r="E533" s="526">
        <v>0.11733202112337325</v>
      </c>
      <c r="F533" s="462"/>
      <c r="G533" s="462"/>
      <c r="H533" s="2248" t="s">
        <v>219</v>
      </c>
      <c r="I533" s="2045"/>
      <c r="J533" s="527">
        <v>4.8013491808354798E-2</v>
      </c>
      <c r="K533" s="462"/>
      <c r="L533" s="462"/>
      <c r="M533" s="2249" t="s">
        <v>219</v>
      </c>
      <c r="N533" s="2045"/>
      <c r="O533" s="528">
        <v>3.3992962938912005E-2</v>
      </c>
      <c r="P533" s="462"/>
      <c r="Q533" s="462"/>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242" t="s">
        <v>203</v>
      </c>
      <c r="D534" s="2045"/>
      <c r="E534" s="526">
        <v>0.12130130813808984</v>
      </c>
      <c r="F534" s="462"/>
      <c r="G534" s="462"/>
      <c r="H534" s="2248" t="s">
        <v>217</v>
      </c>
      <c r="I534" s="2045"/>
      <c r="J534" s="527">
        <v>3.2377050055288355E-2</v>
      </c>
      <c r="K534" s="462"/>
      <c r="L534" s="462"/>
      <c r="M534" s="2249" t="s">
        <v>217</v>
      </c>
      <c r="N534" s="2045"/>
      <c r="O534" s="528">
        <v>4.9499711264960236E-2</v>
      </c>
      <c r="P534" s="462"/>
      <c r="Q534" s="462"/>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242" t="s">
        <v>219</v>
      </c>
      <c r="D535" s="2045"/>
      <c r="E535" s="526">
        <v>3.2246911687378615E-2</v>
      </c>
      <c r="F535" s="462"/>
      <c r="G535" s="462"/>
      <c r="H535" s="2248" t="s">
        <v>210</v>
      </c>
      <c r="I535" s="2045"/>
      <c r="J535" s="527">
        <v>9.8303657870850825E-2</v>
      </c>
      <c r="K535" s="462"/>
      <c r="L535" s="462"/>
      <c r="M535" s="2249" t="s">
        <v>210</v>
      </c>
      <c r="N535" s="2045"/>
      <c r="O535" s="528">
        <v>8.7329335891866644E-2</v>
      </c>
      <c r="P535" s="462"/>
      <c r="Q535" s="462"/>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242" t="s">
        <v>217</v>
      </c>
      <c r="D536" s="2045"/>
      <c r="E536" s="526">
        <v>3.0440608879017297E-2</v>
      </c>
      <c r="F536" s="462"/>
      <c r="G536" s="462"/>
      <c r="H536" s="2248" t="s">
        <v>208</v>
      </c>
      <c r="I536" s="2045"/>
      <c r="J536" s="527">
        <v>8.8304753041693329E-2</v>
      </c>
      <c r="K536" s="462"/>
      <c r="L536" s="462"/>
      <c r="M536" s="2249" t="s">
        <v>208</v>
      </c>
      <c r="N536" s="2045"/>
      <c r="O536" s="528">
        <v>7.8843170434205148E-2</v>
      </c>
      <c r="P536" s="462"/>
      <c r="Q536" s="462"/>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242" t="s">
        <v>210</v>
      </c>
      <c r="D537" s="2045"/>
      <c r="E537" s="526">
        <v>7.8391988637171936E-2</v>
      </c>
      <c r="F537" s="462"/>
      <c r="G537" s="462"/>
      <c r="H537" s="2248" t="s">
        <v>262</v>
      </c>
      <c r="I537" s="2045"/>
      <c r="J537" s="527">
        <v>8.4465309990978038E-2</v>
      </c>
      <c r="K537" s="462"/>
      <c r="L537" s="462"/>
      <c r="M537" s="2249" t="s">
        <v>262</v>
      </c>
      <c r="N537" s="2045"/>
      <c r="O537" s="528">
        <v>7.300326578011393E-2</v>
      </c>
      <c r="P537" s="462"/>
      <c r="Q537" s="462"/>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242" t="s">
        <v>208</v>
      </c>
      <c r="D538" s="2045"/>
      <c r="E538" s="526">
        <v>7.4889243711293366E-2</v>
      </c>
      <c r="F538" s="462"/>
      <c r="G538" s="462"/>
      <c r="H538" s="2248" t="s">
        <v>288</v>
      </c>
      <c r="I538" s="2045"/>
      <c r="J538" s="527">
        <v>-3.734872908511459E-3</v>
      </c>
      <c r="K538" s="462"/>
      <c r="L538" s="462"/>
      <c r="M538" s="2249" t="s">
        <v>288</v>
      </c>
      <c r="N538" s="2045"/>
      <c r="O538" s="528">
        <v>1.0059332945814625E-2</v>
      </c>
      <c r="P538" s="462"/>
      <c r="Q538" s="462"/>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242" t="s">
        <v>262</v>
      </c>
      <c r="D539" s="2045"/>
      <c r="E539" s="526">
        <v>8.6752340983074105E-2</v>
      </c>
      <c r="F539" s="462"/>
      <c r="G539" s="462"/>
      <c r="H539" s="2248" t="s">
        <v>265</v>
      </c>
      <c r="I539" s="2045"/>
      <c r="J539" s="527">
        <v>8.4003911000805107E-2</v>
      </c>
      <c r="K539" s="462"/>
      <c r="L539" s="462"/>
      <c r="M539" s="2249" t="s">
        <v>265</v>
      </c>
      <c r="N539" s="2045"/>
      <c r="O539" s="528">
        <v>7.2990393792437977E-2</v>
      </c>
      <c r="P539" s="462"/>
      <c r="Q539" s="462"/>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242" t="s">
        <v>288</v>
      </c>
      <c r="D540" s="2045"/>
      <c r="E540" s="526">
        <v>-1.7890112581514017E-2</v>
      </c>
      <c r="F540" s="462"/>
      <c r="G540" s="462"/>
      <c r="H540" s="2248" t="s">
        <v>220</v>
      </c>
      <c r="I540" s="2045"/>
      <c r="J540" s="527">
        <v>-5.369330247357524E-2</v>
      </c>
      <c r="K540" s="462"/>
      <c r="L540" s="462"/>
      <c r="M540" s="2249" t="s">
        <v>220</v>
      </c>
      <c r="N540" s="2045"/>
      <c r="O540" s="528">
        <v>-3.3415296745652641E-2</v>
      </c>
      <c r="P540" s="462"/>
      <c r="Q540" s="462"/>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242" t="s">
        <v>265</v>
      </c>
      <c r="D541" s="2045"/>
      <c r="E541" s="526">
        <v>8.2576141092135097E-2</v>
      </c>
      <c r="F541" s="462"/>
      <c r="G541" s="462"/>
      <c r="H541" s="2248" t="s">
        <v>259</v>
      </c>
      <c r="I541" s="2045"/>
      <c r="J541" s="527">
        <v>-0.11188316948368297</v>
      </c>
      <c r="K541" s="462"/>
      <c r="L541" s="462"/>
      <c r="M541" s="2249" t="s">
        <v>259</v>
      </c>
      <c r="N541" s="2045"/>
      <c r="O541" s="528">
        <v>-0.12627860478474687</v>
      </c>
      <c r="P541" s="462"/>
      <c r="Q541" s="462"/>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242" t="s">
        <v>220</v>
      </c>
      <c r="D542" s="2045"/>
      <c r="E542" s="526">
        <v>-2.9625391165179517E-2</v>
      </c>
      <c r="F542" s="462"/>
      <c r="G542" s="462"/>
      <c r="H542" s="2248" t="s">
        <v>293</v>
      </c>
      <c r="I542" s="2045"/>
      <c r="J542" s="527">
        <v>1.0972829422608859E-2</v>
      </c>
      <c r="K542" s="462"/>
      <c r="L542" s="462"/>
      <c r="M542" s="2249" t="s">
        <v>293</v>
      </c>
      <c r="N542" s="2045"/>
      <c r="O542" s="528">
        <v>8.1269525529532329E-4</v>
      </c>
      <c r="P542" s="462"/>
      <c r="Q542" s="462"/>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242" t="s">
        <v>259</v>
      </c>
      <c r="D543" s="2045"/>
      <c r="E543" s="526">
        <v>-0.11229599342322777</v>
      </c>
      <c r="F543" s="462"/>
      <c r="G543" s="462"/>
      <c r="H543" s="2248" t="s">
        <v>299</v>
      </c>
      <c r="I543" s="2045"/>
      <c r="J543" s="527">
        <v>-5.9289079205218573E-3</v>
      </c>
      <c r="K543" s="462"/>
      <c r="L543" s="462"/>
      <c r="M543" s="2249" t="s">
        <v>299</v>
      </c>
      <c r="N543" s="2045"/>
      <c r="O543" s="528">
        <v>-8.1065893847982165E-4</v>
      </c>
      <c r="P543" s="462"/>
      <c r="Q543" s="462"/>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242" t="s">
        <v>293</v>
      </c>
      <c r="D544" s="2045"/>
      <c r="E544" s="526">
        <v>9.6639114457646134E-3</v>
      </c>
      <c r="F544" s="462"/>
      <c r="G544" s="462"/>
      <c r="H544" s="2248" t="s">
        <v>294</v>
      </c>
      <c r="I544" s="2045"/>
      <c r="J544" s="527">
        <v>9.4495674265123834E-3</v>
      </c>
      <c r="K544" s="462"/>
      <c r="L544" s="462"/>
      <c r="M544" s="2249" t="s">
        <v>294</v>
      </c>
      <c r="N544" s="2045"/>
      <c r="O544" s="528">
        <v>1.0175653162980872E-2</v>
      </c>
      <c r="P544" s="462"/>
      <c r="Q544" s="462"/>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242" t="s">
        <v>299</v>
      </c>
      <c r="D545" s="2045"/>
      <c r="E545" s="526">
        <v>-2.5709118075368789E-3</v>
      </c>
      <c r="F545" s="462"/>
      <c r="G545" s="462"/>
      <c r="H545" s="2248" t="s">
        <v>277</v>
      </c>
      <c r="I545" s="2045"/>
      <c r="J545" s="527">
        <v>2.29433455893416E-2</v>
      </c>
      <c r="K545" s="462"/>
      <c r="L545" s="462"/>
      <c r="M545" s="2249" t="s">
        <v>277</v>
      </c>
      <c r="N545" s="2045"/>
      <c r="O545" s="528">
        <v>4.1873837109997758E-2</v>
      </c>
      <c r="P545" s="462"/>
      <c r="Q545" s="462"/>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242" t="s">
        <v>294</v>
      </c>
      <c r="D546" s="2045"/>
      <c r="E546" s="526">
        <v>8.7606887439932168E-3</v>
      </c>
      <c r="F546" s="462"/>
      <c r="G546" s="462"/>
      <c r="H546" s="2248" t="s">
        <v>264</v>
      </c>
      <c r="I546" s="2045"/>
      <c r="J546" s="527">
        <v>9.6916473035855683E-2</v>
      </c>
      <c r="K546" s="462"/>
      <c r="L546" s="462"/>
      <c r="M546" s="2249" t="s">
        <v>264</v>
      </c>
      <c r="N546" s="2045"/>
      <c r="O546" s="528">
        <v>8.1726596341033006E-2</v>
      </c>
      <c r="P546" s="462"/>
      <c r="Q546" s="462"/>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242" t="s">
        <v>277</v>
      </c>
      <c r="D547" s="2045"/>
      <c r="E547" s="526">
        <v>2.9069663702336612E-2</v>
      </c>
      <c r="F547" s="462"/>
      <c r="G547" s="462"/>
      <c r="H547" s="2248" t="s">
        <v>266</v>
      </c>
      <c r="I547" s="2045"/>
      <c r="J547" s="527">
        <v>-1.1396194604683862E-2</v>
      </c>
      <c r="K547" s="462"/>
      <c r="L547" s="462"/>
      <c r="M547" s="2249" t="s">
        <v>266</v>
      </c>
      <c r="N547" s="2045"/>
      <c r="O547" s="528">
        <v>8.3761378369581974E-2</v>
      </c>
      <c r="P547" s="462"/>
      <c r="Q547" s="462"/>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242" t="s">
        <v>264</v>
      </c>
      <c r="D548" s="2045"/>
      <c r="E548" s="526">
        <v>8.3389953035060402E-2</v>
      </c>
      <c r="F548" s="462"/>
      <c r="G548" s="462"/>
      <c r="H548" s="2248" t="s">
        <v>278</v>
      </c>
      <c r="I548" s="2045"/>
      <c r="J548" s="527">
        <v>3.2975573013184259E-3</v>
      </c>
      <c r="K548" s="462"/>
      <c r="L548" s="462"/>
      <c r="M548" s="2249" t="s">
        <v>278</v>
      </c>
      <c r="N548" s="2045"/>
      <c r="O548" s="528">
        <v>3.4400179542255445E-2</v>
      </c>
      <c r="P548" s="462"/>
      <c r="Q548" s="462"/>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242" t="s">
        <v>266</v>
      </c>
      <c r="D549" s="2045"/>
      <c r="E549" s="526">
        <v>3.6162096989629765E-2</v>
      </c>
      <c r="F549" s="462"/>
      <c r="G549" s="462"/>
      <c r="H549" s="2248" t="s">
        <v>300</v>
      </c>
      <c r="I549" s="2045"/>
      <c r="J549" s="527">
        <v>-4.4539732488058613E-3</v>
      </c>
      <c r="K549" s="462"/>
      <c r="L549" s="462"/>
      <c r="M549" s="2249" t="s">
        <v>300</v>
      </c>
      <c r="N549" s="2045"/>
      <c r="O549" s="528">
        <v>-4.0204506435562682E-3</v>
      </c>
      <c r="P549" s="462"/>
      <c r="Q549" s="462"/>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242" t="s">
        <v>278</v>
      </c>
      <c r="D550" s="2045"/>
      <c r="E550" s="526">
        <v>2.7522322518034711E-2</v>
      </c>
      <c r="F550" s="462"/>
      <c r="G550" s="462"/>
      <c r="H550" s="2248" t="s">
        <v>282</v>
      </c>
      <c r="I550" s="2045"/>
      <c r="J550" s="527">
        <v>-2.1351364361384233E-2</v>
      </c>
      <c r="K550" s="462"/>
      <c r="L550" s="462"/>
      <c r="M550" s="2249" t="s">
        <v>282</v>
      </c>
      <c r="N550" s="2045"/>
      <c r="O550" s="528">
        <v>-1.4301281563543133E-2</v>
      </c>
      <c r="P550" s="462"/>
      <c r="Q550" s="462"/>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242" t="s">
        <v>300</v>
      </c>
      <c r="D551" s="2045"/>
      <c r="E551" s="526">
        <v>-7.3664789137783794E-3</v>
      </c>
      <c r="F551" s="462"/>
      <c r="G551" s="462"/>
      <c r="H551" s="2248" t="s">
        <v>273</v>
      </c>
      <c r="I551" s="2045"/>
      <c r="J551" s="527">
        <v>-1.523374453048738E-2</v>
      </c>
      <c r="K551" s="462"/>
      <c r="L551" s="462"/>
      <c r="M551" s="2249" t="s">
        <v>273</v>
      </c>
      <c r="N551" s="2045"/>
      <c r="O551" s="528">
        <v>-3.4926725658739353E-2</v>
      </c>
      <c r="P551" s="462"/>
      <c r="Q551" s="462"/>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242" t="s">
        <v>282</v>
      </c>
      <c r="D552" s="2045"/>
      <c r="E552" s="526">
        <v>-1.2104383806009254E-2</v>
      </c>
      <c r="F552" s="462"/>
      <c r="G552" s="462"/>
      <c r="H552" s="2248" t="s">
        <v>270</v>
      </c>
      <c r="I552" s="2045"/>
      <c r="J552" s="527">
        <v>-4.1331672726344679E-2</v>
      </c>
      <c r="K552" s="462"/>
      <c r="L552" s="462"/>
      <c r="M552" s="2249" t="s">
        <v>270</v>
      </c>
      <c r="N552" s="2045"/>
      <c r="O552" s="528">
        <v>-3.2968996653973778E-2</v>
      </c>
      <c r="P552" s="462"/>
      <c r="Q552" s="462"/>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242" t="s">
        <v>273</v>
      </c>
      <c r="D553" s="2045"/>
      <c r="E553" s="526">
        <v>-3.6697383328759173E-2</v>
      </c>
      <c r="F553" s="462"/>
      <c r="G553" s="462"/>
      <c r="H553" s="2248" t="s">
        <v>280</v>
      </c>
      <c r="I553" s="2045"/>
      <c r="J553" s="527">
        <v>-2.1798868075759679E-2</v>
      </c>
      <c r="K553" s="462"/>
      <c r="L553" s="462"/>
      <c r="M553" s="2249" t="s">
        <v>280</v>
      </c>
      <c r="N553" s="2045"/>
      <c r="O553" s="528">
        <v>-1.0242798891389416E-2</v>
      </c>
      <c r="P553" s="462"/>
      <c r="Q553" s="462"/>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242" t="s">
        <v>270</v>
      </c>
      <c r="D554" s="2045"/>
      <c r="E554" s="526">
        <v>-3.3280484004333137E-2</v>
      </c>
      <c r="F554" s="462"/>
      <c r="G554" s="462"/>
      <c r="H554" s="2248" t="s">
        <v>275</v>
      </c>
      <c r="I554" s="2045"/>
      <c r="J554" s="527">
        <v>-3.20550356269192E-2</v>
      </c>
      <c r="K554" s="462"/>
      <c r="L554" s="462"/>
      <c r="M554" s="2249" t="s">
        <v>275</v>
      </c>
      <c r="N554" s="2045"/>
      <c r="O554" s="528">
        <v>-1.9525992994045695E-2</v>
      </c>
      <c r="P554" s="462"/>
      <c r="Q554" s="462"/>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242" t="s">
        <v>280</v>
      </c>
      <c r="D555" s="2045"/>
      <c r="E555" s="526">
        <v>-1.5995977780032464E-2</v>
      </c>
      <c r="F555" s="462"/>
      <c r="G555" s="462"/>
      <c r="H555" s="2248" t="s">
        <v>285</v>
      </c>
      <c r="I555" s="2045"/>
      <c r="J555" s="527">
        <v>-3.8569482301909841E-3</v>
      </c>
      <c r="K555" s="462"/>
      <c r="L555" s="462"/>
      <c r="M555" s="2249" t="s">
        <v>305</v>
      </c>
      <c r="N555" s="2045"/>
      <c r="O555" s="528">
        <v>-3.4559412234941569E-3</v>
      </c>
      <c r="P555" s="462"/>
      <c r="Q555" s="462"/>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242" t="s">
        <v>275</v>
      </c>
      <c r="D556" s="2045"/>
      <c r="E556" s="526">
        <v>-2.2669795145752947E-2</v>
      </c>
      <c r="F556" s="462"/>
      <c r="G556" s="462"/>
      <c r="H556" s="2248" t="s">
        <v>284</v>
      </c>
      <c r="I556" s="2045"/>
      <c r="J556" s="527">
        <v>-2.0793169955095007E-2</v>
      </c>
      <c r="K556" s="462"/>
      <c r="L556" s="462"/>
      <c r="M556" s="2249" t="s">
        <v>285</v>
      </c>
      <c r="N556" s="2045"/>
      <c r="O556" s="528">
        <v>-1.8602526067054953E-2</v>
      </c>
      <c r="P556" s="462"/>
      <c r="Q556" s="462"/>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242" t="s">
        <v>305</v>
      </c>
      <c r="D557" s="2045"/>
      <c r="E557" s="526">
        <v>-3.472157700721375E-3</v>
      </c>
      <c r="F557" s="462"/>
      <c r="G557" s="462"/>
      <c r="H557" s="2248" t="s">
        <v>267</v>
      </c>
      <c r="I557" s="2045"/>
      <c r="J557" s="527">
        <v>6.8567220335421772E-2</v>
      </c>
      <c r="K557" s="462"/>
      <c r="L557" s="462"/>
      <c r="M557" s="2249" t="s">
        <v>284</v>
      </c>
      <c r="N557" s="2045"/>
      <c r="O557" s="528">
        <v>8.6513685155241958E-3</v>
      </c>
      <c r="P557" s="462"/>
      <c r="Q557" s="462"/>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242" t="s">
        <v>285</v>
      </c>
      <c r="D558" s="2045"/>
      <c r="E558" s="526">
        <v>-1.9372632341605977E-2</v>
      </c>
      <c r="F558" s="462"/>
      <c r="G558" s="462"/>
      <c r="H558" s="2248" t="s">
        <v>287</v>
      </c>
      <c r="I558" s="2045"/>
      <c r="J558" s="527">
        <v>6.1929706410754843E-3</v>
      </c>
      <c r="K558" s="462"/>
      <c r="L558" s="462"/>
      <c r="M558" s="2249" t="s">
        <v>267</v>
      </c>
      <c r="N558" s="2045"/>
      <c r="O558" s="528">
        <v>7.9918618813989151E-2</v>
      </c>
      <c r="P558" s="462"/>
      <c r="Q558" s="462"/>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242" t="s">
        <v>284</v>
      </c>
      <c r="D559" s="2045"/>
      <c r="E559" s="526">
        <v>1.4921234142825151E-3</v>
      </c>
      <c r="F559" s="462"/>
      <c r="G559" s="462"/>
      <c r="H559" s="2248" t="s">
        <v>269</v>
      </c>
      <c r="I559" s="2045"/>
      <c r="J559" s="527">
        <v>3.7165944592710644E-2</v>
      </c>
      <c r="K559" s="462"/>
      <c r="L559" s="462"/>
      <c r="M559" s="2249" t="s">
        <v>287</v>
      </c>
      <c r="N559" s="2045"/>
      <c r="O559" s="528">
        <v>1.9969666531465445E-2</v>
      </c>
      <c r="P559" s="462"/>
      <c r="Q559" s="462"/>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242" t="s">
        <v>267</v>
      </c>
      <c r="D560" s="2045"/>
      <c r="E560" s="526">
        <v>7.0581600684157766E-2</v>
      </c>
      <c r="F560" s="462"/>
      <c r="G560" s="462"/>
      <c r="H560" s="2248" t="s">
        <v>271</v>
      </c>
      <c r="I560" s="2045"/>
      <c r="J560" s="527">
        <v>3.0594043208142033E-2</v>
      </c>
      <c r="K560" s="462"/>
      <c r="L560" s="462"/>
      <c r="M560" s="2249" t="s">
        <v>269</v>
      </c>
      <c r="N560" s="2045"/>
      <c r="O560" s="528">
        <v>4.4746567101286966E-2</v>
      </c>
      <c r="P560" s="462"/>
      <c r="Q560" s="462"/>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242" t="s">
        <v>287</v>
      </c>
      <c r="D561" s="2045"/>
      <c r="E561" s="526">
        <v>9.5462267962159158E-3</v>
      </c>
      <c r="F561" s="462"/>
      <c r="G561" s="462"/>
      <c r="H561" s="2248" t="s">
        <v>302</v>
      </c>
      <c r="I561" s="2045"/>
      <c r="J561" s="527">
        <v>-1.4659777533445619E-3</v>
      </c>
      <c r="K561" s="462"/>
      <c r="L561" s="462"/>
      <c r="M561" s="2249" t="s">
        <v>271</v>
      </c>
      <c r="N561" s="2045"/>
      <c r="O561" s="528">
        <v>4.8366830263146983E-2</v>
      </c>
      <c r="P561" s="462"/>
      <c r="Q561" s="462"/>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242" t="s">
        <v>269</v>
      </c>
      <c r="D562" s="2045"/>
      <c r="E562" s="526">
        <v>3.8609161638033566E-2</v>
      </c>
      <c r="F562" s="462"/>
      <c r="G562" s="462"/>
      <c r="H562" s="2248" t="s">
        <v>279</v>
      </c>
      <c r="I562" s="2045"/>
      <c r="J562" s="527">
        <v>-2.2395769298896993E-2</v>
      </c>
      <c r="K562" s="462"/>
      <c r="L562" s="462"/>
      <c r="M562" s="2249" t="s">
        <v>302</v>
      </c>
      <c r="N562" s="2045"/>
      <c r="O562" s="528">
        <v>5.5835228626593411E-3</v>
      </c>
      <c r="P562" s="462"/>
      <c r="Q562" s="462"/>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242" t="s">
        <v>271</v>
      </c>
      <c r="D563" s="2045"/>
      <c r="E563" s="526">
        <v>3.7006377337180908E-2</v>
      </c>
      <c r="F563" s="462"/>
      <c r="G563" s="462"/>
      <c r="H563" s="2248" t="s">
        <v>289</v>
      </c>
      <c r="I563" s="2045"/>
      <c r="J563" s="527">
        <v>-1.6781388602386958E-2</v>
      </c>
      <c r="K563" s="462"/>
      <c r="L563" s="462"/>
      <c r="M563" s="2249" t="s">
        <v>279</v>
      </c>
      <c r="N563" s="2045"/>
      <c r="O563" s="528">
        <v>-2.6040566555501868E-2</v>
      </c>
      <c r="P563" s="462"/>
      <c r="Q563" s="462"/>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242" t="s">
        <v>302</v>
      </c>
      <c r="D564" s="2045"/>
      <c r="E564" s="526">
        <v>3.8259047739425357E-3</v>
      </c>
      <c r="F564" s="462"/>
      <c r="G564" s="462"/>
      <c r="H564" s="2248" t="s">
        <v>268</v>
      </c>
      <c r="I564" s="2045"/>
      <c r="J564" s="527">
        <v>-2.987377199502167E-2</v>
      </c>
      <c r="K564" s="462"/>
      <c r="L564" s="462"/>
      <c r="M564" s="2249" t="s">
        <v>289</v>
      </c>
      <c r="N564" s="2045"/>
      <c r="O564" s="528">
        <v>-9.5841198540361407E-3</v>
      </c>
      <c r="P564" s="462"/>
      <c r="Q564" s="462"/>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242" t="s">
        <v>279</v>
      </c>
      <c r="D565" s="2045"/>
      <c r="E565" s="526">
        <v>-2.7910498750261022E-2</v>
      </c>
      <c r="F565" s="462"/>
      <c r="G565" s="462"/>
      <c r="H565" s="2248" t="s">
        <v>295</v>
      </c>
      <c r="I565" s="2045"/>
      <c r="J565" s="527">
        <v>8.3445645487746339E-3</v>
      </c>
      <c r="K565" s="462"/>
      <c r="L565" s="462"/>
      <c r="M565" s="2249" t="s">
        <v>268</v>
      </c>
      <c r="N565" s="2045"/>
      <c r="O565" s="528">
        <v>-5.5100492840312737E-2</v>
      </c>
      <c r="P565" s="462"/>
      <c r="Q565" s="462"/>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242" t="s">
        <v>289</v>
      </c>
      <c r="D566" s="2045"/>
      <c r="E566" s="526">
        <v>-9.628350553316246E-3</v>
      </c>
      <c r="F566" s="462"/>
      <c r="G566" s="462"/>
      <c r="H566" s="2248" t="s">
        <v>298</v>
      </c>
      <c r="I566" s="2045"/>
      <c r="J566" s="527">
        <v>5.0930464682761196E-3</v>
      </c>
      <c r="K566" s="462"/>
      <c r="L566" s="462"/>
      <c r="M566" s="2249" t="s">
        <v>298</v>
      </c>
      <c r="N566" s="2045"/>
      <c r="O566" s="528">
        <v>-8.1139432837716314E-3</v>
      </c>
      <c r="P566" s="462"/>
      <c r="Q566" s="462"/>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242" t="s">
        <v>268</v>
      </c>
      <c r="D567" s="2045"/>
      <c r="E567" s="526">
        <v>-5.4862403988168107E-2</v>
      </c>
      <c r="F567" s="462"/>
      <c r="G567" s="462"/>
      <c r="H567" s="2248" t="s">
        <v>297</v>
      </c>
      <c r="I567" s="2045"/>
      <c r="J567" s="527">
        <v>-4.0052010041819724E-3</v>
      </c>
      <c r="K567" s="462"/>
      <c r="L567" s="462"/>
      <c r="M567" s="2249" t="s">
        <v>297</v>
      </c>
      <c r="N567" s="2045"/>
      <c r="O567" s="528">
        <v>8.1662899073804401E-3</v>
      </c>
      <c r="P567" s="462"/>
      <c r="Q567" s="462"/>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242" t="s">
        <v>295</v>
      </c>
      <c r="D568" s="2045"/>
      <c r="E568" s="526">
        <v>7.9702805128304428E-3</v>
      </c>
      <c r="F568" s="462"/>
      <c r="G568" s="462"/>
      <c r="H568" s="2248" t="s">
        <v>263</v>
      </c>
      <c r="I568" s="2045"/>
      <c r="J568" s="527">
        <v>-2.143666784788199E-2</v>
      </c>
      <c r="K568" s="462"/>
      <c r="L568" s="462"/>
      <c r="M568" s="2249" t="s">
        <v>263</v>
      </c>
      <c r="N568" s="2045"/>
      <c r="O568" s="528">
        <v>9.0836040625706369E-2</v>
      </c>
      <c r="P568" s="462"/>
      <c r="Q568" s="462"/>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242" t="s">
        <v>298</v>
      </c>
      <c r="D569" s="2045"/>
      <c r="E569" s="526">
        <v>-5.6733201928456716E-3</v>
      </c>
      <c r="F569" s="462"/>
      <c r="G569" s="462"/>
      <c r="H569" s="2248" t="s">
        <v>304</v>
      </c>
      <c r="I569" s="2045"/>
      <c r="J569" s="527">
        <v>-1.8860801951178256E-3</v>
      </c>
      <c r="K569" s="462"/>
      <c r="L569" s="462"/>
      <c r="M569" s="2249" t="s">
        <v>304</v>
      </c>
      <c r="N569" s="2045"/>
      <c r="O569" s="528">
        <v>4.0228943529762289E-3</v>
      </c>
      <c r="P569" s="462"/>
      <c r="Q569" s="462"/>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242" t="s">
        <v>297</v>
      </c>
      <c r="D570" s="2045"/>
      <c r="E570" s="526">
        <v>5.507022362284013E-3</v>
      </c>
      <c r="F570" s="462"/>
      <c r="G570" s="462"/>
      <c r="H570" s="2248" t="s">
        <v>276</v>
      </c>
      <c r="I570" s="2045"/>
      <c r="J570" s="527">
        <v>3.1435715047566308E-2</v>
      </c>
      <c r="K570" s="462"/>
      <c r="L570" s="462"/>
      <c r="M570" s="2249" t="s">
        <v>276</v>
      </c>
      <c r="N570" s="2045"/>
      <c r="O570" s="528">
        <v>1.2295542738533245E-2</v>
      </c>
      <c r="P570" s="462"/>
      <c r="Q570" s="462"/>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242" t="s">
        <v>263</v>
      </c>
      <c r="D571" s="2045"/>
      <c r="E571" s="526">
        <v>5.320095293696131E-2</v>
      </c>
      <c r="F571" s="462"/>
      <c r="G571" s="462"/>
      <c r="H571" s="2248" t="s">
        <v>286</v>
      </c>
      <c r="I571" s="2045"/>
      <c r="J571" s="527">
        <v>1.8290458797768923E-2</v>
      </c>
      <c r="K571" s="462"/>
      <c r="L571" s="462"/>
      <c r="M571" s="2249" t="s">
        <v>286</v>
      </c>
      <c r="N571" s="2045"/>
      <c r="O571" s="528">
        <v>1.3329984640927328E-2</v>
      </c>
      <c r="P571" s="462"/>
      <c r="Q571" s="462"/>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242" t="s">
        <v>304</v>
      </c>
      <c r="D572" s="2045"/>
      <c r="E572" s="526">
        <v>1.6573540280070823E-3</v>
      </c>
      <c r="F572" s="462"/>
      <c r="G572" s="462"/>
      <c r="H572" s="2248" t="s">
        <v>290</v>
      </c>
      <c r="I572" s="2045"/>
      <c r="J572" s="527">
        <v>1.5038570129385372E-2</v>
      </c>
      <c r="K572" s="462"/>
      <c r="L572" s="462"/>
      <c r="M572" s="2249" t="s">
        <v>290</v>
      </c>
      <c r="N572" s="2045"/>
      <c r="O572" s="528">
        <v>7.1894042604351577E-3</v>
      </c>
      <c r="P572" s="462"/>
      <c r="Q572" s="462"/>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242" t="s">
        <v>276</v>
      </c>
      <c r="D573" s="2045"/>
      <c r="E573" s="526">
        <v>2.9892551981931581E-2</v>
      </c>
      <c r="F573" s="462"/>
      <c r="G573" s="462"/>
      <c r="H573" s="2248" t="s">
        <v>292</v>
      </c>
      <c r="I573" s="2045"/>
      <c r="J573" s="527">
        <v>1.1546454679793138E-2</v>
      </c>
      <c r="K573" s="462"/>
      <c r="L573" s="462"/>
      <c r="M573" s="2249" t="s">
        <v>292</v>
      </c>
      <c r="N573" s="2045"/>
      <c r="O573" s="528">
        <v>2.4398845240162469E-3</v>
      </c>
      <c r="P573" s="462"/>
      <c r="Q573" s="462"/>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242" t="s">
        <v>286</v>
      </c>
      <c r="D574" s="2045"/>
      <c r="E574" s="526">
        <v>1.4664395819095438E-2</v>
      </c>
      <c r="F574" s="462"/>
      <c r="G574" s="462"/>
      <c r="H574" s="2248" t="s">
        <v>261</v>
      </c>
      <c r="I574" s="2045"/>
      <c r="J574" s="527">
        <v>0.12920131154078071</v>
      </c>
      <c r="K574" s="462"/>
      <c r="L574" s="462"/>
      <c r="M574" s="2249" t="s">
        <v>261</v>
      </c>
      <c r="N574" s="2045"/>
      <c r="O574" s="528">
        <v>0.11126679433143039</v>
      </c>
      <c r="P574" s="462"/>
      <c r="Q574" s="462"/>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242" t="s">
        <v>290</v>
      </c>
      <c r="D575" s="2045"/>
      <c r="E575" s="526">
        <v>1.1256587669662413E-2</v>
      </c>
      <c r="F575" s="462"/>
      <c r="G575" s="462"/>
      <c r="H575" s="2248" t="s">
        <v>281</v>
      </c>
      <c r="I575" s="2045"/>
      <c r="J575" s="527">
        <v>-3.9070521700039903E-3</v>
      </c>
      <c r="K575" s="462"/>
      <c r="L575" s="462"/>
      <c r="M575" s="2249" t="s">
        <v>281</v>
      </c>
      <c r="N575" s="2045"/>
      <c r="O575" s="528">
        <v>3.1296707847213973E-2</v>
      </c>
      <c r="P575" s="462"/>
      <c r="Q575" s="462"/>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242" t="s">
        <v>292</v>
      </c>
      <c r="D576" s="2045"/>
      <c r="E576" s="526">
        <v>9.3978254123526905E-3</v>
      </c>
      <c r="F576" s="462"/>
      <c r="G576" s="462"/>
      <c r="H576" s="2248" t="s">
        <v>274</v>
      </c>
      <c r="I576" s="2045"/>
      <c r="J576" s="527">
        <v>-7.2486762832027259E-3</v>
      </c>
      <c r="K576" s="462"/>
      <c r="L576" s="462"/>
      <c r="M576" s="2249" t="s">
        <v>274</v>
      </c>
      <c r="N576" s="2045"/>
      <c r="O576" s="528">
        <v>4.7893841510507629E-2</v>
      </c>
      <c r="P576" s="462"/>
      <c r="Q576" s="462"/>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242" t="s">
        <v>261</v>
      </c>
      <c r="D577" s="2045"/>
      <c r="E577" s="526">
        <v>0.11392094228620056</v>
      </c>
      <c r="F577" s="462"/>
      <c r="G577" s="462"/>
      <c r="H577" s="2248" t="s">
        <v>283</v>
      </c>
      <c r="I577" s="2045"/>
      <c r="J577" s="527">
        <v>-4.8239021474097074E-3</v>
      </c>
      <c r="K577" s="462"/>
      <c r="L577" s="462"/>
      <c r="M577" s="2249" t="s">
        <v>283</v>
      </c>
      <c r="N577" s="2045"/>
      <c r="O577" s="528">
        <v>2.7304678853737826E-2</v>
      </c>
      <c r="P577" s="462"/>
      <c r="Q577" s="462"/>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242" t="s">
        <v>281</v>
      </c>
      <c r="D578" s="2045"/>
      <c r="E578" s="526">
        <v>1.7278475053589391E-2</v>
      </c>
      <c r="F578" s="462"/>
      <c r="G578" s="462"/>
      <c r="H578" s="2248" t="s">
        <v>291</v>
      </c>
      <c r="I578" s="2045"/>
      <c r="J578" s="527">
        <v>-1.3911937585030822E-2</v>
      </c>
      <c r="K578" s="462"/>
      <c r="L578" s="462"/>
      <c r="M578" s="2249" t="s">
        <v>291</v>
      </c>
      <c r="N578" s="2045"/>
      <c r="O578" s="528">
        <v>1.8925691099667403E-3</v>
      </c>
      <c r="P578" s="462"/>
      <c r="Q578" s="462"/>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242" t="s">
        <v>274</v>
      </c>
      <c r="D579" s="2045"/>
      <c r="E579" s="526">
        <v>2.0155811407445379E-2</v>
      </c>
      <c r="F579" s="462"/>
      <c r="G579" s="462"/>
      <c r="H579" s="2248" t="s">
        <v>301</v>
      </c>
      <c r="I579" s="2045"/>
      <c r="J579" s="527">
        <v>-4.1247210915939499E-3</v>
      </c>
      <c r="K579" s="462"/>
      <c r="L579" s="462"/>
      <c r="M579" s="2249" t="s">
        <v>301</v>
      </c>
      <c r="N579" s="2045"/>
      <c r="O579" s="528">
        <v>6.1008360714631255E-3</v>
      </c>
      <c r="P579" s="462"/>
      <c r="Q579" s="462"/>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242" t="s">
        <v>283</v>
      </c>
      <c r="D580" s="2045"/>
      <c r="E580" s="526">
        <v>1.2073790737286365E-2</v>
      </c>
      <c r="F580" s="462"/>
      <c r="G580" s="462"/>
      <c r="H580" s="2248" t="s">
        <v>303</v>
      </c>
      <c r="I580" s="2045"/>
      <c r="J580" s="527">
        <v>-3.4389859971329E-3</v>
      </c>
      <c r="K580" s="462"/>
      <c r="L580" s="462"/>
      <c r="M580" s="2249" t="s">
        <v>303</v>
      </c>
      <c r="N580" s="2045"/>
      <c r="O580" s="528">
        <v>1.244419442900497E-3</v>
      </c>
      <c r="P580" s="462"/>
      <c r="Q580" s="462"/>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242" t="s">
        <v>291</v>
      </c>
      <c r="D581" s="2045"/>
      <c r="E581" s="526">
        <v>-1.0831824957577133E-4</v>
      </c>
      <c r="F581" s="462"/>
      <c r="G581" s="462"/>
      <c r="H581" s="2248" t="s">
        <v>260</v>
      </c>
      <c r="I581" s="2045"/>
      <c r="J581" s="527">
        <v>-0.11679700076780261</v>
      </c>
      <c r="K581" s="462"/>
      <c r="L581" s="462"/>
      <c r="M581" s="2249" t="s">
        <v>260</v>
      </c>
      <c r="N581" s="2045"/>
      <c r="O581" s="528">
        <v>-0.12476657362596735</v>
      </c>
      <c r="P581" s="462"/>
      <c r="Q581" s="462"/>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242" t="s">
        <v>301</v>
      </c>
      <c r="D582" s="2045"/>
      <c r="E582" s="526">
        <v>3.4655294680802269E-4</v>
      </c>
      <c r="F582" s="462"/>
      <c r="G582" s="462"/>
      <c r="H582" s="2248" t="s">
        <v>296</v>
      </c>
      <c r="I582" s="2045"/>
      <c r="J582" s="527">
        <v>-6.301418306435649E-3</v>
      </c>
      <c r="K582" s="462"/>
      <c r="L582" s="462"/>
      <c r="M582" s="2249" t="s">
        <v>296</v>
      </c>
      <c r="N582" s="2045"/>
      <c r="O582" s="528">
        <v>6.0871655356893959E-3</v>
      </c>
      <c r="P582" s="462"/>
      <c r="Q582" s="462"/>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242" t="s">
        <v>303</v>
      </c>
      <c r="D583" s="2045"/>
      <c r="E583" s="526">
        <v>-4.5980072634645448E-3</v>
      </c>
      <c r="F583" s="462"/>
      <c r="G583" s="462"/>
      <c r="H583" s="2246" t="s">
        <v>272</v>
      </c>
      <c r="I583" s="2045"/>
      <c r="J583" s="529">
        <v>-4.0108566466854685E-2</v>
      </c>
      <c r="K583" s="462"/>
      <c r="L583" s="462"/>
      <c r="M583" s="2247" t="s">
        <v>272</v>
      </c>
      <c r="N583" s="2045"/>
      <c r="O583" s="530">
        <v>8.0958728493150229E-4</v>
      </c>
      <c r="P583" s="462"/>
      <c r="Q583" s="462"/>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242" t="s">
        <v>260</v>
      </c>
      <c r="D584" s="2045"/>
      <c r="E584" s="526">
        <v>-0.11913877474682673</v>
      </c>
      <c r="F584" s="462"/>
      <c r="G584" s="462"/>
      <c r="H584" s="2044"/>
      <c r="I584" s="2045"/>
      <c r="J584" s="478"/>
      <c r="K584" s="462"/>
      <c r="L584" s="462"/>
      <c r="M584" s="2044"/>
      <c r="N584" s="2045"/>
      <c r="O584" s="478"/>
      <c r="P584" s="462"/>
      <c r="Q584" s="462"/>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242" t="s">
        <v>296</v>
      </c>
      <c r="D585" s="2045"/>
      <c r="E585" s="526">
        <v>1.3922146244060348E-3</v>
      </c>
      <c r="F585" s="462"/>
      <c r="G585" s="462"/>
      <c r="H585" s="2044"/>
      <c r="I585" s="2045"/>
      <c r="J585" s="462"/>
      <c r="K585" s="462"/>
      <c r="L585" s="462"/>
      <c r="M585" s="2044"/>
      <c r="N585" s="2045"/>
      <c r="O585" s="462"/>
      <c r="P585" s="462"/>
      <c r="Q585" s="462"/>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243" t="s">
        <v>272</v>
      </c>
      <c r="D586" s="2045"/>
      <c r="E586" s="531">
        <v>-2.7049011348253067E-3</v>
      </c>
      <c r="F586" s="462"/>
      <c r="G586" s="462"/>
      <c r="H586" s="2244" t="s">
        <v>235</v>
      </c>
      <c r="I586" s="2045"/>
      <c r="J586" s="2045"/>
      <c r="K586" s="462"/>
      <c r="L586" s="462"/>
      <c r="M586" s="2245" t="s">
        <v>235</v>
      </c>
      <c r="N586" s="2045"/>
      <c r="O586" s="2045"/>
      <c r="P586" s="462"/>
      <c r="Q586" s="462"/>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44"/>
      <c r="D587" s="2045"/>
      <c r="E587" s="478"/>
      <c r="F587" s="462"/>
      <c r="G587" s="462"/>
      <c r="H587" s="2238" t="s">
        <v>199</v>
      </c>
      <c r="I587" s="2045"/>
      <c r="J587" s="548" t="s">
        <v>200</v>
      </c>
      <c r="K587" s="462"/>
      <c r="L587" s="462"/>
      <c r="M587" s="2239" t="s">
        <v>199</v>
      </c>
      <c r="N587" s="2045"/>
      <c r="O587" s="549" t="s">
        <v>200</v>
      </c>
      <c r="P587" s="462"/>
      <c r="Q587" s="462"/>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44"/>
      <c r="D588" s="2045"/>
      <c r="E588" s="462"/>
      <c r="F588" s="462"/>
      <c r="G588" s="462"/>
      <c r="H588" s="2240" t="s">
        <v>200</v>
      </c>
      <c r="I588" s="2045"/>
      <c r="J588" s="550">
        <v>0.99999999999999989</v>
      </c>
      <c r="K588" s="462"/>
      <c r="L588" s="462"/>
      <c r="M588" s="2241" t="s">
        <v>200</v>
      </c>
      <c r="N588" s="2045"/>
      <c r="O588" s="551">
        <v>1</v>
      </c>
      <c r="P588" s="462"/>
      <c r="Q588" s="462"/>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236" t="s">
        <v>235</v>
      </c>
      <c r="D589" s="2045"/>
      <c r="E589" s="2045"/>
      <c r="F589" s="462"/>
      <c r="G589" s="462"/>
      <c r="H589" s="2044"/>
      <c r="I589" s="2045"/>
      <c r="J589" s="478"/>
      <c r="K589" s="462"/>
      <c r="L589" s="462"/>
      <c r="M589" s="2044"/>
      <c r="N589" s="2045"/>
      <c r="O589" s="478"/>
      <c r="P589" s="462"/>
      <c r="Q589" s="462"/>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237" t="s">
        <v>199</v>
      </c>
      <c r="D590" s="2045"/>
      <c r="E590" s="552" t="s">
        <v>200</v>
      </c>
      <c r="F590" s="462"/>
      <c r="G590" s="462"/>
      <c r="H590" s="2044"/>
      <c r="I590" s="2045"/>
      <c r="J590" s="462"/>
      <c r="K590" s="462"/>
      <c r="L590" s="462"/>
      <c r="M590" s="2044"/>
      <c r="N590" s="2045"/>
      <c r="O590" s="462"/>
      <c r="P590" s="462"/>
      <c r="Q590" s="462"/>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235" t="s">
        <v>200</v>
      </c>
      <c r="D591" s="2045"/>
      <c r="E591" s="553">
        <v>0.99999999999999978</v>
      </c>
      <c r="F591" s="462"/>
      <c r="G591" s="462"/>
      <c r="H591" s="2044"/>
      <c r="I591" s="2045"/>
      <c r="J591" s="462"/>
      <c r="K591" s="462"/>
      <c r="L591" s="462"/>
      <c r="M591" s="2044"/>
      <c r="N591" s="2045"/>
      <c r="O591" s="462"/>
      <c r="P591" s="462"/>
      <c r="Q591" s="462"/>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44"/>
      <c r="D592" s="2045"/>
      <c r="E592" s="478"/>
      <c r="F592" s="462"/>
      <c r="G592" s="462"/>
      <c r="H592" s="2044"/>
      <c r="I592" s="2045"/>
      <c r="J592" s="462"/>
      <c r="K592" s="462"/>
      <c r="L592" s="462"/>
      <c r="M592" s="2044"/>
      <c r="N592" s="2045"/>
      <c r="O592" s="462"/>
      <c r="P592" s="462"/>
      <c r="Q592" s="462"/>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44"/>
      <c r="D593" s="2045"/>
      <c r="E593" s="462"/>
      <c r="F593" s="462"/>
      <c r="G593" s="462"/>
      <c r="H593" s="2044"/>
      <c r="I593" s="2045"/>
      <c r="J593" s="462"/>
      <c r="K593" s="462"/>
      <c r="L593" s="462"/>
      <c r="M593" s="2044"/>
      <c r="N593" s="2045"/>
      <c r="O593" s="462"/>
      <c r="P593" s="462"/>
      <c r="Q593" s="462"/>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44"/>
      <c r="D594" s="2045"/>
      <c r="E594" s="462"/>
      <c r="F594" s="462"/>
      <c r="G594" s="462"/>
      <c r="H594" s="2044"/>
      <c r="I594" s="2045"/>
      <c r="J594" s="462"/>
      <c r="K594" s="462"/>
      <c r="L594" s="462"/>
      <c r="M594" s="2044"/>
      <c r="N594" s="2045"/>
      <c r="O594" s="462"/>
      <c r="P594" s="462"/>
      <c r="Q594" s="462"/>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44"/>
      <c r="D595" s="2045"/>
      <c r="E595" s="462"/>
      <c r="F595" s="462"/>
      <c r="G595" s="462"/>
      <c r="H595" s="2044"/>
      <c r="I595" s="2045"/>
      <c r="J595" s="462"/>
      <c r="K595" s="462"/>
      <c r="L595" s="462"/>
      <c r="M595" s="2044"/>
      <c r="N595" s="2045"/>
      <c r="O595" s="462"/>
      <c r="P595" s="462"/>
      <c r="Q595" s="462"/>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44"/>
      <c r="D596" s="2045"/>
      <c r="E596" s="462"/>
      <c r="F596" s="462"/>
      <c r="G596" s="462"/>
      <c r="H596" s="2044"/>
      <c r="I596" s="2045"/>
      <c r="J596" s="462"/>
      <c r="K596" s="462"/>
      <c r="L596" s="462"/>
      <c r="M596" s="2044"/>
      <c r="N596" s="2045"/>
      <c r="O596" s="462"/>
      <c r="P596" s="462"/>
      <c r="Q596" s="462"/>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44"/>
      <c r="D597" s="2045"/>
      <c r="E597" s="462"/>
      <c r="F597" s="462"/>
      <c r="G597" s="462"/>
      <c r="H597" s="2044"/>
      <c r="I597" s="2045"/>
      <c r="J597" s="462"/>
      <c r="K597" s="462"/>
      <c r="L597" s="462"/>
      <c r="M597" s="2044"/>
      <c r="N597" s="2045"/>
      <c r="O597" s="462"/>
      <c r="P597" s="462"/>
      <c r="Q597" s="462"/>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44"/>
      <c r="D598" s="2045"/>
      <c r="E598" s="462"/>
      <c r="F598" s="462"/>
      <c r="G598" s="462"/>
      <c r="H598" s="2044"/>
      <c r="I598" s="2045"/>
      <c r="J598" s="462"/>
      <c r="K598" s="462"/>
      <c r="L598" s="462"/>
      <c r="M598" s="2044"/>
      <c r="N598" s="2045"/>
      <c r="O598" s="462"/>
      <c r="P598" s="462"/>
      <c r="Q598" s="462"/>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44"/>
      <c r="D599" s="2045"/>
      <c r="E599" s="462"/>
      <c r="F599" s="462"/>
      <c r="G599" s="462"/>
      <c r="H599" s="2044"/>
      <c r="I599" s="2045"/>
      <c r="J599" s="462"/>
      <c r="K599" s="462"/>
      <c r="L599" s="462"/>
      <c r="M599" s="2044"/>
      <c r="N599" s="2045"/>
      <c r="O599" s="462"/>
      <c r="P599" s="462"/>
      <c r="Q599" s="462"/>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44"/>
      <c r="D600" s="2045"/>
      <c r="E600" s="462"/>
      <c r="F600" s="462"/>
      <c r="G600" s="462"/>
      <c r="H600" s="2044"/>
      <c r="I600" s="2045"/>
      <c r="J600" s="462"/>
      <c r="K600" s="462"/>
      <c r="L600" s="462"/>
      <c r="M600" s="2044"/>
      <c r="N600" s="2045"/>
      <c r="O600" s="462"/>
      <c r="P600" s="462"/>
      <c r="Q600" s="462"/>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44"/>
      <c r="D601" s="2045"/>
      <c r="E601" s="462"/>
      <c r="F601" s="462"/>
      <c r="G601" s="462"/>
      <c r="H601" s="2044"/>
      <c r="I601" s="2045"/>
      <c r="J601" s="462"/>
      <c r="K601" s="462"/>
      <c r="L601" s="462"/>
      <c r="M601" s="2044"/>
      <c r="N601" s="2045"/>
      <c r="O601" s="462"/>
      <c r="P601" s="462"/>
      <c r="Q601" s="462"/>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44"/>
      <c r="D602" s="2045"/>
      <c r="E602" s="462"/>
      <c r="F602" s="462"/>
      <c r="G602" s="462"/>
      <c r="H602" s="2044"/>
      <c r="I602" s="2045"/>
      <c r="J602" s="462"/>
      <c r="K602" s="462"/>
      <c r="L602" s="462"/>
      <c r="M602" s="2044"/>
      <c r="N602" s="2045"/>
      <c r="O602" s="462"/>
      <c r="P602" s="462"/>
      <c r="Q602" s="462"/>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44"/>
      <c r="D603" s="2045"/>
      <c r="E603" s="462"/>
      <c r="F603" s="462"/>
      <c r="G603" s="462"/>
      <c r="H603" s="2044"/>
      <c r="I603" s="2045"/>
      <c r="J603" s="462"/>
      <c r="K603" s="462"/>
      <c r="L603" s="462"/>
      <c r="M603" s="2044"/>
      <c r="N603" s="2045"/>
      <c r="O603" s="462"/>
      <c r="P603" s="462"/>
      <c r="Q603" s="462"/>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44"/>
      <c r="D604" s="2045"/>
      <c r="E604" s="462"/>
      <c r="F604" s="462"/>
      <c r="G604" s="462"/>
      <c r="H604" s="2044"/>
      <c r="I604" s="2045"/>
      <c r="J604" s="462"/>
      <c r="K604" s="462"/>
      <c r="L604" s="462"/>
      <c r="M604" s="2044"/>
      <c r="N604" s="2045"/>
      <c r="O604" s="462"/>
      <c r="P604" s="462"/>
      <c r="Q604" s="462"/>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44"/>
      <c r="D605" s="2045"/>
      <c r="E605" s="462"/>
      <c r="F605" s="462"/>
      <c r="G605" s="462"/>
      <c r="H605" s="2044"/>
      <c r="I605" s="2045"/>
      <c r="J605" s="462"/>
      <c r="K605" s="462"/>
      <c r="L605" s="462"/>
      <c r="M605" s="2044"/>
      <c r="N605" s="2045"/>
      <c r="O605" s="462"/>
      <c r="P605" s="462"/>
      <c r="Q605" s="462"/>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44"/>
      <c r="D606" s="2045"/>
      <c r="E606" s="462"/>
      <c r="F606" s="462"/>
      <c r="G606" s="462"/>
      <c r="H606" s="2044"/>
      <c r="I606" s="2045"/>
      <c r="J606" s="462"/>
      <c r="K606" s="462"/>
      <c r="L606" s="462"/>
      <c r="M606" s="2044"/>
      <c r="N606" s="2045"/>
      <c r="O606" s="462"/>
      <c r="P606" s="462"/>
      <c r="Q606" s="462"/>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44"/>
      <c r="D607" s="2045"/>
      <c r="E607" s="462"/>
      <c r="F607" s="462"/>
      <c r="G607" s="462"/>
      <c r="H607" s="2044"/>
      <c r="I607" s="2045"/>
      <c r="J607" s="462"/>
      <c r="K607" s="462"/>
      <c r="L607" s="462"/>
      <c r="M607" s="2044"/>
      <c r="N607" s="2045"/>
      <c r="O607" s="462"/>
      <c r="P607" s="462"/>
      <c r="Q607" s="462"/>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44"/>
      <c r="D608" s="2045"/>
      <c r="E608" s="462"/>
      <c r="F608" s="462"/>
      <c r="G608" s="462"/>
      <c r="H608" s="2044"/>
      <c r="I608" s="2045"/>
      <c r="J608" s="462"/>
      <c r="K608" s="462"/>
      <c r="L608" s="462"/>
      <c r="M608" s="2044"/>
      <c r="N608" s="2045"/>
      <c r="O608" s="462"/>
      <c r="P608" s="462"/>
      <c r="Q608" s="462"/>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44"/>
      <c r="D609" s="2045"/>
      <c r="E609" s="462"/>
      <c r="F609" s="462"/>
      <c r="G609" s="462"/>
      <c r="H609" s="2044"/>
      <c r="I609" s="2045"/>
      <c r="J609" s="462"/>
      <c r="K609" s="462"/>
      <c r="L609" s="462"/>
      <c r="M609" s="2044"/>
      <c r="N609" s="2045"/>
      <c r="O609" s="462"/>
      <c r="P609" s="462"/>
      <c r="Q609" s="462"/>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44"/>
      <c r="D610" s="2045"/>
      <c r="E610" s="462"/>
      <c r="F610" s="462"/>
      <c r="G610" s="462"/>
      <c r="H610" s="2044"/>
      <c r="I610" s="2045"/>
      <c r="J610" s="462"/>
      <c r="K610" s="462"/>
      <c r="L610" s="462"/>
      <c r="M610" s="2044"/>
      <c r="N610" s="2045"/>
      <c r="O610" s="462"/>
      <c r="P610" s="462"/>
      <c r="Q610" s="462"/>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44"/>
      <c r="D611" s="2045"/>
      <c r="E611" s="462"/>
      <c r="F611" s="462"/>
      <c r="G611" s="462"/>
      <c r="H611" s="2044"/>
      <c r="I611" s="2045"/>
      <c r="J611" s="462"/>
      <c r="K611" s="462"/>
      <c r="L611" s="462"/>
      <c r="M611" s="2044"/>
      <c r="N611" s="2045"/>
      <c r="O611" s="462"/>
      <c r="P611" s="462"/>
      <c r="Q611" s="462"/>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44"/>
      <c r="D612" s="2045"/>
      <c r="E612" s="462"/>
      <c r="F612" s="462"/>
      <c r="G612" s="462"/>
      <c r="H612" s="2044"/>
      <c r="I612" s="2045"/>
      <c r="J612" s="462"/>
      <c r="K612" s="462"/>
      <c r="L612" s="462"/>
      <c r="M612" s="2044"/>
      <c r="N612" s="2045"/>
      <c r="O612" s="462"/>
      <c r="P612" s="462"/>
      <c r="Q612" s="462"/>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44"/>
      <c r="D613" s="2045"/>
      <c r="E613" s="462"/>
      <c r="F613" s="462"/>
      <c r="G613" s="462"/>
      <c r="H613" s="2044"/>
      <c r="I613" s="2045"/>
      <c r="J613" s="462"/>
      <c r="K613" s="462"/>
      <c r="L613" s="462"/>
      <c r="M613" s="2044"/>
      <c r="N613" s="2045"/>
      <c r="O613" s="462"/>
      <c r="P613" s="462"/>
      <c r="Q613" s="462"/>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44"/>
      <c r="D614" s="2045"/>
      <c r="E614" s="462"/>
      <c r="F614" s="462"/>
      <c r="G614" s="462"/>
      <c r="H614" s="2044"/>
      <c r="I614" s="2045"/>
      <c r="J614" s="462"/>
      <c r="K614" s="462"/>
      <c r="L614" s="462"/>
      <c r="M614" s="2044"/>
      <c r="N614" s="2045"/>
      <c r="O614" s="462"/>
      <c r="P614" s="462"/>
      <c r="Q614" s="462"/>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44"/>
      <c r="D615" s="2045"/>
      <c r="E615" s="462"/>
      <c r="F615" s="462"/>
      <c r="G615" s="462"/>
      <c r="H615" s="2044"/>
      <c r="I615" s="2045"/>
      <c r="J615" s="462"/>
      <c r="K615" s="462"/>
      <c r="L615" s="462"/>
      <c r="M615" s="2044"/>
      <c r="N615" s="2045"/>
      <c r="O615" s="462"/>
      <c r="P615" s="462"/>
      <c r="Q615" s="462"/>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44"/>
      <c r="D616" s="2045"/>
      <c r="E616" s="462"/>
      <c r="F616" s="462"/>
      <c r="G616" s="462"/>
      <c r="H616" s="2044"/>
      <c r="I616" s="2045"/>
      <c r="J616" s="462"/>
      <c r="K616" s="462"/>
      <c r="L616" s="462"/>
      <c r="M616" s="2044"/>
      <c r="N616" s="2045"/>
      <c r="O616" s="462"/>
      <c r="P616" s="462"/>
      <c r="Q616" s="462"/>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44"/>
      <c r="D617" s="2045"/>
      <c r="E617" s="462"/>
      <c r="F617" s="462"/>
      <c r="G617" s="462"/>
      <c r="H617" s="2044"/>
      <c r="I617" s="2045"/>
      <c r="J617" s="462"/>
      <c r="K617" s="462"/>
      <c r="L617" s="462"/>
      <c r="M617" s="2044"/>
      <c r="N617" s="2045"/>
      <c r="O617" s="462"/>
      <c r="P617" s="462"/>
      <c r="Q617" s="462"/>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44"/>
      <c r="D618" s="2045"/>
      <c r="E618" s="462"/>
      <c r="F618" s="462"/>
      <c r="G618" s="462"/>
      <c r="H618" s="2044"/>
      <c r="I618" s="2045"/>
      <c r="J618" s="462"/>
      <c r="K618" s="462"/>
      <c r="L618" s="462"/>
      <c r="M618" s="2044"/>
      <c r="N618" s="2045"/>
      <c r="O618" s="462"/>
      <c r="P618" s="462"/>
      <c r="Q618" s="462"/>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44"/>
      <c r="D619" s="2045"/>
      <c r="E619" s="462"/>
      <c r="F619" s="462"/>
      <c r="G619" s="462"/>
      <c r="H619" s="2044"/>
      <c r="I619" s="2045"/>
      <c r="J619" s="462"/>
      <c r="K619" s="462"/>
      <c r="L619" s="462"/>
      <c r="M619" s="2044"/>
      <c r="N619" s="2045"/>
      <c r="O619" s="462"/>
      <c r="P619" s="462"/>
      <c r="Q619" s="462"/>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44"/>
      <c r="D620" s="2045"/>
      <c r="E620" s="462"/>
      <c r="F620" s="462"/>
      <c r="G620" s="462"/>
      <c r="H620" s="2044"/>
      <c r="I620" s="2045"/>
      <c r="J620" s="462"/>
      <c r="K620" s="462"/>
      <c r="L620" s="462"/>
      <c r="M620" s="2044"/>
      <c r="N620" s="2045"/>
      <c r="O620" s="462"/>
      <c r="P620" s="462"/>
      <c r="Q620" s="462"/>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44"/>
      <c r="D621" s="2045"/>
      <c r="E621" s="462"/>
      <c r="F621" s="462"/>
      <c r="G621" s="462"/>
      <c r="H621" s="2044"/>
      <c r="I621" s="2045"/>
      <c r="J621" s="462"/>
      <c r="K621" s="462"/>
      <c r="L621" s="462"/>
      <c r="M621" s="2044"/>
      <c r="N621" s="2045"/>
      <c r="O621" s="462"/>
      <c r="P621" s="462"/>
      <c r="Q621" s="462"/>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44"/>
      <c r="D622" s="2045"/>
      <c r="E622" s="462"/>
      <c r="F622" s="462"/>
      <c r="G622" s="462"/>
      <c r="H622" s="2044"/>
      <c r="I622" s="2045"/>
      <c r="J622" s="462"/>
      <c r="K622" s="462"/>
      <c r="L622" s="462"/>
      <c r="M622" s="2044"/>
      <c r="N622" s="2045"/>
      <c r="O622" s="462"/>
      <c r="P622" s="462"/>
      <c r="Q622" s="462"/>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44"/>
      <c r="D623" s="2045"/>
      <c r="E623" s="462"/>
      <c r="F623" s="462"/>
      <c r="G623" s="462"/>
      <c r="H623" s="2044"/>
      <c r="I623" s="2045"/>
      <c r="J623" s="462"/>
      <c r="K623" s="462"/>
      <c r="L623" s="462"/>
      <c r="M623" s="2044"/>
      <c r="N623" s="2045"/>
      <c r="O623" s="462"/>
      <c r="P623" s="462"/>
      <c r="Q623" s="462"/>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44"/>
      <c r="D624" s="2045"/>
      <c r="E624" s="462"/>
      <c r="F624" s="462"/>
      <c r="G624" s="462"/>
      <c r="H624" s="2044"/>
      <c r="I624" s="2045"/>
      <c r="J624" s="462"/>
      <c r="K624" s="462"/>
      <c r="L624" s="462"/>
      <c r="M624" s="2044"/>
      <c r="N624" s="2045"/>
      <c r="O624" s="462"/>
      <c r="P624" s="462"/>
      <c r="Q624" s="462"/>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44"/>
      <c r="D625" s="2045"/>
      <c r="E625" s="462"/>
      <c r="F625" s="462"/>
      <c r="G625" s="462"/>
      <c r="H625" s="2044"/>
      <c r="I625" s="2045"/>
      <c r="J625" s="462"/>
      <c r="K625" s="462"/>
      <c r="L625" s="462"/>
      <c r="M625" s="2044"/>
      <c r="N625" s="2045"/>
      <c r="O625" s="462"/>
      <c r="P625" s="462"/>
      <c r="Q625" s="462"/>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44"/>
      <c r="D626" s="2045"/>
      <c r="E626" s="462"/>
      <c r="F626" s="462"/>
      <c r="G626" s="462"/>
      <c r="H626" s="2044"/>
      <c r="I626" s="2045"/>
      <c r="J626" s="462"/>
      <c r="K626" s="462"/>
      <c r="L626" s="462"/>
      <c r="M626" s="2044"/>
      <c r="N626" s="2045"/>
      <c r="O626" s="462"/>
      <c r="P626" s="462"/>
      <c r="Q626" s="462"/>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44"/>
      <c r="D627" s="2045"/>
      <c r="E627" s="462"/>
      <c r="F627" s="462"/>
      <c r="G627" s="462"/>
      <c r="H627" s="2044"/>
      <c r="I627" s="2045"/>
      <c r="J627" s="462"/>
      <c r="K627" s="462"/>
      <c r="L627" s="462"/>
      <c r="M627" s="2044"/>
      <c r="N627" s="2045"/>
      <c r="O627" s="462"/>
      <c r="P627" s="462"/>
      <c r="Q627" s="462"/>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44"/>
      <c r="D628" s="2045"/>
      <c r="E628" s="462"/>
      <c r="F628" s="462"/>
      <c r="G628" s="462"/>
      <c r="H628" s="2044"/>
      <c r="I628" s="2045"/>
      <c r="J628" s="462"/>
      <c r="K628" s="462"/>
      <c r="L628" s="462"/>
      <c r="M628" s="2044"/>
      <c r="N628" s="2045"/>
      <c r="O628" s="462"/>
      <c r="P628" s="462"/>
      <c r="Q628" s="462"/>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44"/>
      <c r="D629" s="2045"/>
      <c r="E629" s="462"/>
      <c r="F629" s="462"/>
      <c r="G629" s="462"/>
      <c r="H629" s="2044"/>
      <c r="I629" s="2045"/>
      <c r="J629" s="462"/>
      <c r="K629" s="462"/>
      <c r="L629" s="462"/>
      <c r="M629" s="2044"/>
      <c r="N629" s="2045"/>
      <c r="O629" s="462"/>
      <c r="P629" s="462"/>
      <c r="Q629" s="462"/>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44"/>
      <c r="D630" s="2045"/>
      <c r="E630" s="462"/>
      <c r="F630" s="462"/>
      <c r="G630" s="462"/>
      <c r="H630" s="2044"/>
      <c r="I630" s="2045"/>
      <c r="J630" s="462"/>
      <c r="K630" s="462"/>
      <c r="L630" s="462"/>
      <c r="M630" s="2044"/>
      <c r="N630" s="2045"/>
      <c r="O630" s="462"/>
      <c r="P630" s="462"/>
      <c r="Q630" s="462"/>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44"/>
      <c r="D631" s="2045"/>
      <c r="E631" s="462"/>
      <c r="F631" s="462"/>
      <c r="G631" s="462"/>
      <c r="H631" s="2044"/>
      <c r="I631" s="2045"/>
      <c r="J631" s="462"/>
      <c r="K631" s="462"/>
      <c r="L631" s="462"/>
      <c r="M631" s="2044"/>
      <c r="N631" s="2045"/>
      <c r="O631" s="462"/>
      <c r="P631" s="462"/>
      <c r="Q631" s="462"/>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44"/>
      <c r="D632" s="2045"/>
      <c r="E632" s="462"/>
      <c r="F632" s="462"/>
      <c r="G632" s="462"/>
      <c r="H632" s="2044"/>
      <c r="I632" s="2045"/>
      <c r="J632" s="462"/>
      <c r="K632" s="462"/>
      <c r="L632" s="462"/>
      <c r="M632" s="2044"/>
      <c r="N632" s="2045"/>
      <c r="O632" s="462"/>
      <c r="P632" s="462"/>
      <c r="Q632" s="462"/>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44"/>
      <c r="D633" s="2045"/>
      <c r="E633" s="462"/>
      <c r="F633" s="462"/>
      <c r="G633" s="462"/>
      <c r="H633" s="2044"/>
      <c r="I633" s="2045"/>
      <c r="J633" s="462"/>
      <c r="K633" s="462"/>
      <c r="L633" s="462"/>
      <c r="M633" s="2044"/>
      <c r="N633" s="2045"/>
      <c r="O633" s="462"/>
      <c r="P633" s="462"/>
      <c r="Q633" s="462"/>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44"/>
      <c r="D634" s="2045"/>
      <c r="E634" s="462"/>
      <c r="F634" s="462"/>
      <c r="G634" s="462"/>
      <c r="H634" s="2044"/>
      <c r="I634" s="2045"/>
      <c r="J634" s="462"/>
      <c r="K634" s="462"/>
      <c r="L634" s="462"/>
      <c r="M634" s="2044"/>
      <c r="N634" s="2045"/>
      <c r="O634" s="462"/>
      <c r="P634" s="462"/>
      <c r="Q634" s="462"/>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44"/>
      <c r="D635" s="2045"/>
      <c r="E635" s="462"/>
      <c r="F635" s="462"/>
      <c r="G635" s="462"/>
      <c r="H635" s="2044"/>
      <c r="I635" s="2045"/>
      <c r="J635" s="462"/>
      <c r="K635" s="462"/>
      <c r="L635" s="462"/>
      <c r="M635" s="2044"/>
      <c r="N635" s="2045"/>
      <c r="O635" s="462"/>
      <c r="P635" s="462"/>
      <c r="Q635" s="462"/>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44"/>
      <c r="D636" s="2045"/>
      <c r="E636" s="462"/>
      <c r="F636" s="462"/>
      <c r="G636" s="462"/>
      <c r="H636" s="2044"/>
      <c r="I636" s="2045"/>
      <c r="J636" s="462"/>
      <c r="K636" s="462"/>
      <c r="L636" s="462"/>
      <c r="M636" s="2044"/>
      <c r="N636" s="2045"/>
      <c r="O636" s="462"/>
      <c r="P636" s="462"/>
      <c r="Q636" s="462"/>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44"/>
      <c r="D637" s="2045"/>
      <c r="E637" s="462"/>
      <c r="F637" s="462"/>
      <c r="G637" s="462"/>
      <c r="H637" s="2044"/>
      <c r="I637" s="2045"/>
      <c r="J637" s="462"/>
      <c r="K637" s="462"/>
      <c r="L637" s="462"/>
      <c r="M637" s="2044"/>
      <c r="N637" s="2045"/>
      <c r="O637" s="462"/>
      <c r="P637" s="462"/>
      <c r="Q637" s="462"/>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44"/>
      <c r="D638" s="2045"/>
      <c r="E638" s="462"/>
      <c r="F638" s="462"/>
      <c r="G638" s="462"/>
      <c r="H638" s="2044"/>
      <c r="I638" s="2045"/>
      <c r="J638" s="462"/>
      <c r="K638" s="462"/>
      <c r="L638" s="462"/>
      <c r="M638" s="2044"/>
      <c r="N638" s="2045"/>
      <c r="O638" s="462"/>
      <c r="P638" s="462"/>
      <c r="Q638" s="462"/>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44"/>
      <c r="D639" s="2045"/>
      <c r="E639" s="462"/>
      <c r="F639" s="462"/>
      <c r="G639" s="462"/>
      <c r="H639" s="2044"/>
      <c r="I639" s="2045"/>
      <c r="J639" s="462"/>
      <c r="K639" s="462"/>
      <c r="L639" s="462"/>
      <c r="M639" s="2044"/>
      <c r="N639" s="2045"/>
      <c r="O639" s="462"/>
      <c r="P639" s="462"/>
      <c r="Q639" s="462"/>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44"/>
      <c r="D640" s="2045"/>
      <c r="E640" s="462"/>
      <c r="F640" s="462"/>
      <c r="G640" s="462"/>
      <c r="H640" s="2044"/>
      <c r="I640" s="2045"/>
      <c r="J640" s="462"/>
      <c r="K640" s="462"/>
      <c r="L640" s="462"/>
      <c r="M640" s="2044"/>
      <c r="N640" s="2045"/>
      <c r="O640" s="462"/>
      <c r="P640" s="462"/>
      <c r="Q640" s="462"/>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44"/>
      <c r="D641" s="2045"/>
      <c r="E641" s="462"/>
      <c r="F641" s="462"/>
      <c r="G641" s="462"/>
      <c r="H641" s="2044"/>
      <c r="I641" s="2045"/>
      <c r="J641" s="462"/>
      <c r="K641" s="462"/>
      <c r="L641" s="462"/>
      <c r="M641" s="2044"/>
      <c r="N641" s="2045"/>
      <c r="O641" s="462"/>
      <c r="P641" s="462"/>
      <c r="Q641" s="462"/>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44"/>
      <c r="D642" s="2045"/>
      <c r="E642" s="462"/>
      <c r="F642" s="462"/>
      <c r="G642" s="462"/>
      <c r="H642" s="2044"/>
      <c r="I642" s="2045"/>
      <c r="J642" s="462"/>
      <c r="K642" s="462"/>
      <c r="L642" s="462"/>
      <c r="M642" s="2044"/>
      <c r="N642" s="2045"/>
      <c r="O642" s="462"/>
      <c r="P642" s="462"/>
      <c r="Q642" s="462"/>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44"/>
      <c r="D643" s="2045"/>
      <c r="E643" s="462"/>
      <c r="F643" s="462"/>
      <c r="G643" s="462"/>
      <c r="H643" s="2044"/>
      <c r="I643" s="2045"/>
      <c r="J643" s="462"/>
      <c r="K643" s="462"/>
      <c r="L643" s="462"/>
      <c r="M643" s="2044"/>
      <c r="N643" s="2045"/>
      <c r="O643" s="462"/>
      <c r="P643" s="462"/>
      <c r="Q643" s="462"/>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44"/>
      <c r="D644" s="2045"/>
      <c r="E644" s="462"/>
      <c r="F644" s="462"/>
      <c r="G644" s="462"/>
      <c r="H644" s="2044"/>
      <c r="I644" s="2045"/>
      <c r="J644" s="462"/>
      <c r="K644" s="462"/>
      <c r="L644" s="462"/>
      <c r="M644" s="2044"/>
      <c r="N644" s="2045"/>
      <c r="O644" s="462"/>
      <c r="P644" s="462"/>
      <c r="Q644" s="462"/>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44"/>
      <c r="D645" s="2045"/>
      <c r="E645" s="462"/>
      <c r="F645" s="462"/>
      <c r="G645" s="462"/>
      <c r="H645" s="2044"/>
      <c r="I645" s="2045"/>
      <c r="J645" s="462"/>
      <c r="K645" s="462"/>
      <c r="L645" s="462"/>
      <c r="M645" s="2044"/>
      <c r="N645" s="2045"/>
      <c r="O645" s="462"/>
      <c r="P645" s="462"/>
      <c r="Q645" s="462"/>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44"/>
      <c r="D646" s="2045"/>
      <c r="E646" s="462"/>
      <c r="F646" s="462"/>
      <c r="G646" s="462"/>
      <c r="H646" s="2044"/>
      <c r="I646" s="2045"/>
      <c r="J646" s="462"/>
      <c r="K646" s="462"/>
      <c r="L646" s="462"/>
      <c r="M646" s="2044"/>
      <c r="N646" s="2045"/>
      <c r="O646" s="462"/>
      <c r="P646" s="462"/>
      <c r="Q646" s="462"/>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44"/>
      <c r="D647" s="2045"/>
      <c r="E647" s="462"/>
      <c r="F647" s="462"/>
      <c r="G647" s="462"/>
      <c r="H647" s="2044"/>
      <c r="I647" s="2045"/>
      <c r="J647" s="462"/>
      <c r="K647" s="462"/>
      <c r="L647" s="462"/>
      <c r="M647" s="2044"/>
      <c r="N647" s="2045"/>
      <c r="O647" s="462"/>
      <c r="P647" s="462"/>
      <c r="Q647" s="462"/>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44"/>
      <c r="D648" s="2045"/>
      <c r="E648" s="462"/>
      <c r="F648" s="462"/>
      <c r="G648" s="462"/>
      <c r="H648" s="2044"/>
      <c r="I648" s="2045"/>
      <c r="J648" s="462"/>
      <c r="K648" s="462"/>
      <c r="L648" s="462"/>
      <c r="M648" s="2044"/>
      <c r="N648" s="2045"/>
      <c r="O648" s="462"/>
      <c r="P648" s="462"/>
      <c r="Q648" s="462"/>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44"/>
      <c r="D649" s="2045"/>
      <c r="E649" s="462"/>
      <c r="F649" s="462"/>
      <c r="G649" s="462"/>
      <c r="H649" s="2044"/>
      <c r="I649" s="2045"/>
      <c r="J649" s="462"/>
      <c r="K649" s="462"/>
      <c r="L649" s="462"/>
      <c r="M649" s="2044"/>
      <c r="N649" s="2045"/>
      <c r="O649" s="462"/>
      <c r="P649" s="462"/>
      <c r="Q649" s="462"/>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44"/>
      <c r="D650" s="2045"/>
      <c r="E650" s="462"/>
      <c r="F650" s="462"/>
      <c r="G650" s="462"/>
      <c r="H650" s="2044"/>
      <c r="I650" s="2045"/>
      <c r="J650" s="462"/>
      <c r="K650" s="462"/>
      <c r="L650" s="462"/>
      <c r="M650" s="2044"/>
      <c r="N650" s="2045"/>
      <c r="O650" s="462"/>
      <c r="P650" s="462"/>
      <c r="Q650" s="462"/>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44"/>
      <c r="D651" s="2045"/>
      <c r="E651" s="462"/>
      <c r="F651" s="462"/>
      <c r="G651" s="462"/>
      <c r="H651" s="2044"/>
      <c r="I651" s="2045"/>
      <c r="J651" s="462"/>
      <c r="K651" s="462"/>
      <c r="L651" s="462"/>
      <c r="M651" s="2044"/>
      <c r="N651" s="2045"/>
      <c r="O651" s="462"/>
      <c r="P651" s="462"/>
      <c r="Q651" s="462"/>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44"/>
      <c r="D652" s="2045"/>
      <c r="E652" s="462"/>
      <c r="F652" s="462"/>
      <c r="G652" s="462"/>
      <c r="H652" s="2044"/>
      <c r="I652" s="2045"/>
      <c r="J652" s="462"/>
      <c r="K652" s="462"/>
      <c r="L652" s="462"/>
      <c r="M652" s="2044"/>
      <c r="N652" s="2045"/>
      <c r="O652" s="462"/>
      <c r="P652" s="462"/>
      <c r="Q652" s="462"/>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44"/>
      <c r="D653" s="2045"/>
      <c r="E653" s="462"/>
      <c r="F653" s="462"/>
      <c r="G653" s="462"/>
      <c r="H653" s="2044"/>
      <c r="I653" s="2045"/>
      <c r="J653" s="462"/>
      <c r="K653" s="462"/>
      <c r="L653" s="462"/>
      <c r="M653" s="2044"/>
      <c r="N653" s="2045"/>
      <c r="O653" s="462"/>
      <c r="P653" s="462"/>
      <c r="Q653" s="462"/>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44"/>
      <c r="D654" s="2045"/>
      <c r="E654" s="462"/>
      <c r="F654" s="462"/>
      <c r="G654" s="462"/>
      <c r="H654" s="2044"/>
      <c r="I654" s="2045"/>
      <c r="J654" s="462"/>
      <c r="K654" s="462"/>
      <c r="L654" s="462"/>
      <c r="M654" s="2044"/>
      <c r="N654" s="2045"/>
      <c r="O654" s="462"/>
      <c r="P654" s="462"/>
      <c r="Q654" s="462"/>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44"/>
      <c r="D655" s="2045"/>
      <c r="E655" s="462"/>
      <c r="F655" s="462"/>
      <c r="G655" s="462"/>
      <c r="H655" s="2044"/>
      <c r="I655" s="2045"/>
      <c r="J655" s="462"/>
      <c r="K655" s="462"/>
      <c r="L655" s="462"/>
      <c r="M655" s="2044"/>
      <c r="N655" s="2045"/>
      <c r="O655" s="462"/>
      <c r="P655" s="462"/>
      <c r="Q655" s="462"/>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44"/>
      <c r="D656" s="2045"/>
      <c r="E656" s="462"/>
      <c r="F656" s="462"/>
      <c r="G656" s="462"/>
      <c r="H656" s="2044"/>
      <c r="I656" s="2045"/>
      <c r="J656" s="462"/>
      <c r="K656" s="462"/>
      <c r="L656" s="462"/>
      <c r="M656" s="2044"/>
      <c r="N656" s="2045"/>
      <c r="O656" s="462"/>
      <c r="P656" s="462"/>
      <c r="Q656" s="462"/>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44"/>
      <c r="D657" s="2045"/>
      <c r="E657" s="462"/>
      <c r="F657" s="462"/>
      <c r="G657" s="462"/>
      <c r="H657" s="2044"/>
      <c r="I657" s="2045"/>
      <c r="J657" s="462"/>
      <c r="K657" s="462"/>
      <c r="L657" s="462"/>
      <c r="M657" s="2044"/>
      <c r="N657" s="2045"/>
      <c r="O657" s="462"/>
      <c r="P657" s="462"/>
      <c r="Q657" s="462"/>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44"/>
      <c r="D658" s="2045"/>
      <c r="E658" s="462"/>
      <c r="F658" s="462"/>
      <c r="G658" s="462"/>
      <c r="H658" s="2044"/>
      <c r="I658" s="2045"/>
      <c r="J658" s="462"/>
      <c r="K658" s="462"/>
      <c r="L658" s="462"/>
      <c r="M658" s="2044"/>
      <c r="N658" s="2045"/>
      <c r="O658" s="462"/>
      <c r="P658" s="462"/>
      <c r="Q658" s="462"/>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44"/>
      <c r="D659" s="2045"/>
      <c r="E659" s="462"/>
      <c r="F659" s="462"/>
      <c r="G659" s="462"/>
      <c r="H659" s="2044"/>
      <c r="I659" s="2045"/>
      <c r="J659" s="462"/>
      <c r="K659" s="462"/>
      <c r="L659" s="462"/>
      <c r="M659" s="2044"/>
      <c r="N659" s="2045"/>
      <c r="O659" s="462"/>
      <c r="P659" s="462"/>
      <c r="Q659" s="462"/>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44"/>
      <c r="D660" s="2045"/>
      <c r="E660" s="462"/>
      <c r="F660" s="462"/>
      <c r="G660" s="462"/>
      <c r="H660" s="2044"/>
      <c r="I660" s="2045"/>
      <c r="J660" s="462"/>
      <c r="K660" s="462"/>
      <c r="L660" s="462"/>
      <c r="M660" s="2044"/>
      <c r="N660" s="2045"/>
      <c r="O660" s="462"/>
      <c r="P660" s="462"/>
      <c r="Q660" s="462"/>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44"/>
      <c r="D661" s="2045"/>
      <c r="E661" s="462"/>
      <c r="F661" s="462"/>
      <c r="G661" s="462"/>
      <c r="H661" s="2044"/>
      <c r="I661" s="2045"/>
      <c r="J661" s="462"/>
      <c r="K661" s="462"/>
      <c r="L661" s="462"/>
      <c r="M661" s="2044"/>
      <c r="N661" s="2045"/>
      <c r="O661" s="462"/>
      <c r="P661" s="462"/>
      <c r="Q661" s="462"/>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44"/>
      <c r="D662" s="2045"/>
      <c r="E662" s="462"/>
      <c r="F662" s="462"/>
      <c r="G662" s="462"/>
      <c r="H662" s="2044"/>
      <c r="I662" s="2045"/>
      <c r="J662" s="462"/>
      <c r="K662" s="462"/>
      <c r="L662" s="462"/>
      <c r="M662" s="2044"/>
      <c r="N662" s="2045"/>
      <c r="O662" s="462"/>
      <c r="P662" s="462"/>
      <c r="Q662" s="462"/>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44"/>
      <c r="D663" s="2045"/>
      <c r="E663" s="462"/>
      <c r="F663" s="462"/>
      <c r="G663" s="462"/>
      <c r="H663" s="2044"/>
      <c r="I663" s="2045"/>
      <c r="J663" s="462"/>
      <c r="K663" s="462"/>
      <c r="L663" s="462"/>
      <c r="M663" s="2044"/>
      <c r="N663" s="2045"/>
      <c r="O663" s="462"/>
      <c r="P663" s="462"/>
      <c r="Q663" s="462"/>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44"/>
      <c r="D664" s="2045"/>
      <c r="E664" s="462"/>
      <c r="F664" s="462"/>
      <c r="G664" s="462"/>
      <c r="H664" s="2044"/>
      <c r="I664" s="2045"/>
      <c r="J664" s="462"/>
      <c r="K664" s="462"/>
      <c r="L664" s="462"/>
      <c r="M664" s="2044"/>
      <c r="N664" s="2045"/>
      <c r="O664" s="462"/>
      <c r="P664" s="462"/>
      <c r="Q664" s="462"/>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44"/>
      <c r="D665" s="2045"/>
      <c r="E665" s="462"/>
      <c r="F665" s="462"/>
      <c r="G665" s="462"/>
      <c r="H665" s="2044"/>
      <c r="I665" s="2045"/>
      <c r="J665" s="462"/>
      <c r="K665" s="462"/>
      <c r="L665" s="462"/>
      <c r="M665" s="2044"/>
      <c r="N665" s="2045"/>
      <c r="O665" s="462"/>
      <c r="P665" s="462"/>
      <c r="Q665" s="462"/>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044"/>
      <c r="D666" s="2045"/>
      <c r="E666" s="462"/>
      <c r="F666" s="462"/>
      <c r="G666" s="462"/>
      <c r="H666" s="2044"/>
      <c r="I666" s="2045"/>
      <c r="J666" s="462"/>
      <c r="K666" s="462"/>
      <c r="L666" s="462"/>
      <c r="M666" s="2044"/>
      <c r="N666" s="2045"/>
      <c r="O666" s="462"/>
      <c r="P666" s="462"/>
      <c r="Q666" s="462"/>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044"/>
      <c r="D667" s="2045"/>
      <c r="E667" s="462"/>
      <c r="F667" s="462"/>
      <c r="G667" s="462"/>
      <c r="H667" s="2044"/>
      <c r="I667" s="2045"/>
      <c r="J667" s="462"/>
      <c r="K667" s="462"/>
      <c r="L667" s="462"/>
      <c r="M667" s="2044"/>
      <c r="N667" s="2045"/>
      <c r="O667" s="462"/>
      <c r="P667" s="462"/>
      <c r="Q667" s="462"/>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044"/>
      <c r="D668" s="2045"/>
      <c r="E668" s="462"/>
      <c r="F668" s="462"/>
      <c r="G668" s="462"/>
      <c r="H668" s="2044"/>
      <c r="I668" s="2045"/>
      <c r="J668" s="462"/>
      <c r="K668" s="462"/>
      <c r="L668" s="462"/>
      <c r="M668" s="2044"/>
      <c r="N668" s="2045"/>
      <c r="O668" s="462"/>
      <c r="P668" s="462"/>
      <c r="Q668" s="462"/>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044"/>
      <c r="D669" s="2045"/>
      <c r="E669" s="462"/>
      <c r="F669" s="462"/>
      <c r="G669" s="462"/>
      <c r="H669" s="2044"/>
      <c r="I669" s="2045"/>
      <c r="J669" s="462"/>
      <c r="K669" s="462"/>
      <c r="L669" s="462"/>
      <c r="M669" s="2044"/>
      <c r="N669" s="2045"/>
      <c r="O669" s="462"/>
      <c r="P669" s="462"/>
      <c r="Q669" s="462"/>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044"/>
      <c r="D670" s="2045"/>
      <c r="E670" s="462"/>
      <c r="F670" s="462"/>
      <c r="G670" s="462"/>
      <c r="H670" s="2044"/>
      <c r="I670" s="2045"/>
      <c r="J670" s="462"/>
      <c r="K670" s="462"/>
      <c r="L670" s="462"/>
      <c r="M670" s="2044"/>
      <c r="N670" s="2045"/>
      <c r="O670" s="462"/>
      <c r="P670" s="462"/>
      <c r="Q670" s="462"/>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044"/>
      <c r="D671" s="2045"/>
      <c r="E671" s="462"/>
      <c r="F671" s="462"/>
      <c r="G671" s="462"/>
      <c r="H671" s="2044"/>
      <c r="I671" s="2045"/>
      <c r="J671" s="462"/>
      <c r="K671" s="462"/>
      <c r="L671" s="462"/>
      <c r="M671" s="2044"/>
      <c r="N671" s="2045"/>
      <c r="O671" s="462"/>
      <c r="P671" s="462"/>
      <c r="Q671" s="462"/>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044"/>
      <c r="D672" s="2045"/>
      <c r="E672" s="462"/>
      <c r="F672" s="462"/>
      <c r="G672" s="462"/>
      <c r="H672" s="2044"/>
      <c r="I672" s="2045"/>
      <c r="J672" s="462"/>
      <c r="K672" s="462"/>
      <c r="L672" s="462"/>
      <c r="M672" s="2044"/>
      <c r="N672" s="2045"/>
      <c r="O672" s="462"/>
      <c r="P672" s="462"/>
      <c r="Q672" s="462"/>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044"/>
      <c r="D673" s="2045"/>
      <c r="E673" s="462"/>
      <c r="F673" s="462"/>
      <c r="G673" s="462"/>
      <c r="H673" s="2044"/>
      <c r="I673" s="2045"/>
      <c r="J673" s="462"/>
      <c r="K673" s="462"/>
      <c r="L673" s="462"/>
      <c r="M673" s="2044"/>
      <c r="N673" s="2045"/>
      <c r="O673" s="462"/>
      <c r="P673" s="462"/>
      <c r="Q673" s="462"/>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044"/>
      <c r="D674" s="2045"/>
      <c r="E674" s="462"/>
      <c r="F674" s="462"/>
      <c r="G674" s="462"/>
      <c r="H674" s="2044"/>
      <c r="I674" s="2045"/>
      <c r="J674" s="462"/>
      <c r="K674" s="462"/>
      <c r="L674" s="462"/>
      <c r="M674" s="2044"/>
      <c r="N674" s="2045"/>
      <c r="O674" s="462"/>
      <c r="P674" s="462"/>
      <c r="Q674" s="462"/>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044"/>
      <c r="D675" s="2045"/>
      <c r="E675" s="462"/>
      <c r="F675" s="462"/>
      <c r="G675" s="462"/>
      <c r="H675" s="2044"/>
      <c r="I675" s="2045"/>
      <c r="J675" s="462"/>
      <c r="K675" s="462"/>
      <c r="L675" s="462"/>
      <c r="M675" s="2044"/>
      <c r="N675" s="2045"/>
      <c r="O675" s="462"/>
      <c r="P675" s="462"/>
      <c r="Q675" s="462"/>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044"/>
      <c r="D676" s="2045"/>
      <c r="E676" s="462"/>
      <c r="F676" s="462"/>
      <c r="G676" s="462"/>
      <c r="H676" s="2044"/>
      <c r="I676" s="2045"/>
      <c r="J676" s="462"/>
      <c r="K676" s="462"/>
      <c r="L676" s="462"/>
      <c r="M676" s="2044"/>
      <c r="N676" s="2045"/>
      <c r="O676" s="462"/>
      <c r="P676" s="462"/>
      <c r="Q676" s="462"/>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044"/>
      <c r="D677" s="2045"/>
      <c r="E677" s="462"/>
      <c r="F677" s="462"/>
      <c r="G677" s="462"/>
      <c r="H677" s="2044"/>
      <c r="I677" s="2045"/>
      <c r="J677" s="462"/>
      <c r="K677" s="462"/>
      <c r="L677" s="462"/>
      <c r="M677" s="2044"/>
      <c r="N677" s="2045"/>
      <c r="O677" s="462"/>
      <c r="P677" s="462"/>
      <c r="Q677" s="462"/>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044"/>
      <c r="D678" s="2045"/>
      <c r="E678" s="462"/>
      <c r="F678" s="462"/>
      <c r="G678" s="462"/>
      <c r="H678" s="2044"/>
      <c r="I678" s="2045"/>
      <c r="J678" s="462"/>
      <c r="K678" s="462"/>
      <c r="L678" s="462"/>
      <c r="M678" s="2044"/>
      <c r="N678" s="2045"/>
      <c r="O678" s="462"/>
      <c r="P678" s="462"/>
      <c r="Q678" s="462"/>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044"/>
      <c r="D679" s="2045"/>
      <c r="E679" s="462"/>
      <c r="F679" s="462"/>
      <c r="G679" s="462"/>
      <c r="H679" s="2044"/>
      <c r="I679" s="2045"/>
      <c r="J679" s="462"/>
      <c r="K679" s="462"/>
      <c r="L679" s="462"/>
      <c r="M679" s="2044"/>
      <c r="N679" s="2045"/>
      <c r="O679" s="462"/>
      <c r="P679" s="462"/>
      <c r="Q679" s="462"/>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044"/>
      <c r="D680" s="2045"/>
      <c r="E680" s="462"/>
      <c r="F680" s="462"/>
      <c r="G680" s="462"/>
      <c r="H680" s="2044"/>
      <c r="I680" s="2045"/>
      <c r="J680" s="462"/>
      <c r="K680" s="462"/>
      <c r="L680" s="462"/>
      <c r="M680" s="2044"/>
      <c r="N680" s="2045"/>
      <c r="O680" s="462"/>
      <c r="P680" s="462"/>
      <c r="Q680" s="462"/>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044"/>
      <c r="D681" s="2045"/>
      <c r="E681" s="462"/>
      <c r="F681" s="462"/>
      <c r="G681" s="462"/>
      <c r="H681" s="2044"/>
      <c r="I681" s="2045"/>
      <c r="J681" s="462"/>
      <c r="K681" s="462"/>
      <c r="L681" s="462"/>
      <c r="M681" s="2044"/>
      <c r="N681" s="2045"/>
      <c r="O681" s="462"/>
      <c r="P681" s="462"/>
      <c r="Q681" s="462"/>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044"/>
      <c r="D682" s="2045"/>
      <c r="E682" s="462"/>
      <c r="F682" s="462"/>
      <c r="G682" s="462"/>
      <c r="H682" s="2044"/>
      <c r="I682" s="2045"/>
      <c r="J682" s="462"/>
      <c r="K682" s="462"/>
      <c r="L682" s="462"/>
      <c r="M682" s="2044"/>
      <c r="N682" s="2045"/>
      <c r="O682" s="462"/>
      <c r="P682" s="462"/>
      <c r="Q682" s="462"/>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044"/>
      <c r="D683" s="2045"/>
      <c r="E683" s="462"/>
      <c r="F683" s="462"/>
      <c r="G683" s="462"/>
      <c r="H683" s="2044"/>
      <c r="I683" s="2045"/>
      <c r="J683" s="462"/>
      <c r="K683" s="462"/>
      <c r="L683" s="462"/>
      <c r="M683" s="2044"/>
      <c r="N683" s="2045"/>
      <c r="O683" s="462"/>
      <c r="P683" s="462"/>
      <c r="Q683" s="462"/>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044"/>
      <c r="D684" s="2045"/>
      <c r="E684" s="462"/>
      <c r="F684" s="462"/>
      <c r="G684" s="462"/>
      <c r="H684" s="2044"/>
      <c r="I684" s="2045"/>
      <c r="J684" s="462"/>
      <c r="K684" s="462"/>
      <c r="L684" s="462"/>
      <c r="M684" s="2044"/>
      <c r="N684" s="2045"/>
      <c r="O684" s="462"/>
      <c r="P684" s="462"/>
      <c r="Q684" s="462"/>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044"/>
      <c r="D685" s="2045"/>
      <c r="E685" s="462"/>
      <c r="F685" s="462"/>
      <c r="G685" s="462"/>
      <c r="H685" s="2044"/>
      <c r="I685" s="2045"/>
      <c r="J685" s="462"/>
      <c r="K685" s="462"/>
      <c r="L685" s="462"/>
      <c r="M685" s="2044"/>
      <c r="N685" s="2045"/>
      <c r="O685" s="462"/>
      <c r="P685" s="462"/>
      <c r="Q685" s="462"/>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044"/>
      <c r="D686" s="2045"/>
      <c r="E686" s="462"/>
      <c r="F686" s="462"/>
      <c r="G686" s="462"/>
      <c r="H686" s="2044"/>
      <c r="I686" s="2045"/>
      <c r="J686" s="462"/>
      <c r="K686" s="462"/>
      <c r="L686" s="462"/>
      <c r="M686" s="2044"/>
      <c r="N686" s="2045"/>
      <c r="O686" s="462"/>
      <c r="P686" s="462"/>
      <c r="Q686" s="462"/>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044"/>
      <c r="D687" s="2045"/>
      <c r="E687" s="462"/>
      <c r="F687" s="462"/>
      <c r="G687" s="462"/>
      <c r="H687" s="2044"/>
      <c r="I687" s="2045"/>
      <c r="J687" s="462"/>
      <c r="K687" s="462"/>
      <c r="L687" s="462"/>
      <c r="M687" s="2044"/>
      <c r="N687" s="2045"/>
      <c r="O687" s="462"/>
      <c r="P687" s="462"/>
      <c r="Q687" s="462"/>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044"/>
      <c r="D688" s="2045"/>
      <c r="E688" s="462"/>
      <c r="F688" s="462"/>
      <c r="G688" s="462"/>
      <c r="H688" s="2044"/>
      <c r="I688" s="2045"/>
      <c r="J688" s="462"/>
      <c r="K688" s="462"/>
      <c r="L688" s="462"/>
      <c r="M688" s="2044"/>
      <c r="N688" s="2045"/>
      <c r="O688" s="462"/>
      <c r="P688" s="462"/>
      <c r="Q688" s="462"/>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044"/>
      <c r="D689" s="2045"/>
      <c r="E689" s="462"/>
      <c r="F689" s="462"/>
      <c r="G689" s="462"/>
      <c r="H689" s="2044"/>
      <c r="I689" s="2045"/>
      <c r="J689" s="462"/>
      <c r="K689" s="462"/>
      <c r="L689" s="462"/>
      <c r="M689" s="2044"/>
      <c r="N689" s="2045"/>
      <c r="O689" s="462"/>
      <c r="P689" s="462"/>
      <c r="Q689" s="462"/>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044"/>
      <c r="D690" s="2045"/>
      <c r="E690" s="462"/>
      <c r="F690" s="462"/>
      <c r="G690" s="462"/>
      <c r="H690" s="2044"/>
      <c r="I690" s="2045"/>
      <c r="J690" s="462"/>
      <c r="K690" s="462"/>
      <c r="L690" s="462"/>
      <c r="M690" s="2044"/>
      <c r="N690" s="2045"/>
      <c r="O690" s="462"/>
      <c r="P690" s="462"/>
      <c r="Q690" s="462"/>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044"/>
      <c r="D691" s="2045"/>
      <c r="E691" s="462"/>
      <c r="F691" s="462"/>
      <c r="G691" s="462"/>
      <c r="H691" s="2044"/>
      <c r="I691" s="2045"/>
      <c r="J691" s="462"/>
      <c r="K691" s="462"/>
      <c r="L691" s="462"/>
      <c r="M691" s="2044"/>
      <c r="N691" s="2045"/>
      <c r="O691" s="462"/>
      <c r="P691" s="462"/>
      <c r="Q691" s="462"/>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044"/>
      <c r="D692" s="2045"/>
      <c r="E692" s="462"/>
      <c r="F692" s="462"/>
      <c r="G692" s="462"/>
      <c r="H692" s="2044"/>
      <c r="I692" s="2045"/>
      <c r="J692" s="462"/>
      <c r="K692" s="462"/>
      <c r="L692" s="462"/>
      <c r="M692" s="2044"/>
      <c r="N692" s="2045"/>
      <c r="O692" s="462"/>
      <c r="P692" s="462"/>
      <c r="Q692" s="462"/>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044"/>
      <c r="D693" s="2045"/>
      <c r="E693" s="462"/>
      <c r="F693" s="462"/>
      <c r="G693" s="462"/>
      <c r="H693" s="2044"/>
      <c r="I693" s="2045"/>
      <c r="J693" s="462"/>
      <c r="K693" s="462"/>
      <c r="L693" s="462"/>
      <c r="M693" s="2044"/>
      <c r="N693" s="2045"/>
      <c r="O693" s="462"/>
      <c r="P693" s="462"/>
      <c r="Q693" s="462"/>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44"/>
      <c r="D694" s="2045"/>
      <c r="E694" s="462"/>
      <c r="F694" s="462"/>
      <c r="G694" s="462"/>
      <c r="H694" s="2044"/>
      <c r="I694" s="2045"/>
      <c r="J694" s="462"/>
      <c r="K694" s="462"/>
      <c r="L694" s="462"/>
      <c r="M694" s="2044"/>
      <c r="N694" s="2045"/>
      <c r="O694" s="462"/>
      <c r="P694" s="462"/>
      <c r="Q694" s="462"/>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62"/>
      <c r="D695" s="462"/>
      <c r="E695" s="462"/>
      <c r="F695" s="462"/>
      <c r="G695" s="462"/>
      <c r="H695" s="462"/>
      <c r="I695" s="462"/>
      <c r="J695" s="462"/>
      <c r="K695" s="462"/>
      <c r="L695" s="462"/>
      <c r="M695" s="462"/>
      <c r="N695" s="462"/>
      <c r="O695" s="462"/>
      <c r="P695" s="462"/>
      <c r="Q695" s="462"/>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62"/>
      <c r="D696" s="462"/>
      <c r="E696" s="462"/>
      <c r="F696" s="462"/>
      <c r="G696" s="462"/>
      <c r="H696" s="462"/>
      <c r="I696" s="462"/>
      <c r="J696" s="462"/>
      <c r="K696" s="462"/>
      <c r="L696" s="462"/>
      <c r="M696" s="462"/>
      <c r="N696" s="462"/>
      <c r="O696" s="462"/>
      <c r="P696" s="462"/>
      <c r="Q696" s="462"/>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62"/>
      <c r="D697" s="462"/>
      <c r="E697" s="462"/>
      <c r="F697" s="462"/>
      <c r="G697" s="462"/>
      <c r="H697" s="462"/>
      <c r="I697" s="462"/>
      <c r="J697" s="462"/>
      <c r="K697" s="462"/>
      <c r="L697" s="462"/>
      <c r="M697" s="462"/>
      <c r="N697" s="462"/>
      <c r="O697" s="462"/>
      <c r="P697" s="462"/>
      <c r="Q697" s="462"/>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62"/>
      <c r="D698" s="462"/>
      <c r="E698" s="462"/>
      <c r="F698" s="462"/>
      <c r="G698" s="462"/>
      <c r="H698" s="462"/>
      <c r="I698" s="462"/>
      <c r="J698" s="462"/>
      <c r="K698" s="462"/>
      <c r="L698" s="462"/>
      <c r="M698" s="462"/>
      <c r="N698" s="462"/>
      <c r="O698" s="462"/>
      <c r="P698" s="462"/>
      <c r="Q698" s="462"/>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62"/>
      <c r="D699" s="462"/>
      <c r="E699" s="462"/>
      <c r="F699" s="462"/>
      <c r="G699" s="462"/>
      <c r="H699" s="462"/>
      <c r="I699" s="462"/>
      <c r="J699" s="462"/>
      <c r="K699" s="462"/>
      <c r="L699" s="462"/>
      <c r="M699" s="462"/>
      <c r="N699" s="462"/>
      <c r="O699" s="462"/>
      <c r="P699" s="462"/>
      <c r="Q699" s="462"/>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62"/>
      <c r="D700" s="462"/>
      <c r="E700" s="462"/>
      <c r="F700" s="462"/>
      <c r="G700" s="462"/>
      <c r="H700" s="462"/>
      <c r="I700" s="462"/>
      <c r="J700" s="462"/>
      <c r="K700" s="462"/>
      <c r="L700" s="462"/>
      <c r="M700" s="462"/>
      <c r="N700" s="462"/>
      <c r="O700" s="462"/>
      <c r="P700" s="462"/>
      <c r="Q700" s="462"/>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78"/>
      <c r="D701" s="478"/>
      <c r="E701" s="478"/>
      <c r="F701" s="478"/>
      <c r="G701" s="478"/>
      <c r="H701" s="478"/>
      <c r="I701" s="478"/>
      <c r="J701" s="478"/>
      <c r="K701" s="478"/>
      <c r="L701" s="478"/>
      <c r="M701" s="478"/>
      <c r="N701" s="478"/>
      <c r="O701" s="478"/>
      <c r="P701" s="478"/>
      <c r="Q701" s="478"/>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78"/>
      <c r="D702" s="478"/>
      <c r="E702" s="478"/>
      <c r="F702" s="478"/>
      <c r="G702" s="478"/>
      <c r="H702" s="478"/>
      <c r="I702" s="478"/>
      <c r="J702" s="478"/>
      <c r="K702" s="478"/>
      <c r="L702" s="478"/>
      <c r="M702" s="478"/>
      <c r="N702" s="478"/>
      <c r="O702" s="478"/>
      <c r="P702" s="478"/>
      <c r="Q702" s="478"/>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78"/>
      <c r="D703" s="478"/>
      <c r="E703" s="478"/>
      <c r="F703" s="478"/>
      <c r="G703" s="478"/>
      <c r="H703" s="478"/>
      <c r="I703" s="478"/>
      <c r="J703" s="478"/>
      <c r="K703" s="478"/>
      <c r="L703" s="478"/>
      <c r="M703" s="478"/>
      <c r="N703" s="478"/>
      <c r="O703" s="478"/>
      <c r="P703" s="478"/>
      <c r="Q703" s="478"/>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78"/>
      <c r="D704" s="478"/>
      <c r="E704" s="478"/>
      <c r="F704" s="478"/>
      <c r="G704" s="478"/>
      <c r="H704" s="478"/>
      <c r="I704" s="478"/>
      <c r="J704" s="478"/>
      <c r="K704" s="478"/>
      <c r="L704" s="478"/>
      <c r="M704" s="478"/>
      <c r="N704" s="478"/>
      <c r="O704" s="478"/>
      <c r="P704" s="478"/>
      <c r="Q704" s="478"/>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78"/>
      <c r="D705" s="478"/>
      <c r="E705" s="478"/>
      <c r="F705" s="478"/>
      <c r="G705" s="478"/>
      <c r="H705" s="478"/>
      <c r="I705" s="478"/>
      <c r="J705" s="478"/>
      <c r="K705" s="478"/>
      <c r="L705" s="478"/>
      <c r="M705" s="478"/>
      <c r="N705" s="478"/>
      <c r="O705" s="478"/>
      <c r="P705" s="478"/>
      <c r="Q705" s="478"/>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78"/>
      <c r="D706" s="478"/>
      <c r="E706" s="478"/>
      <c r="F706" s="478"/>
      <c r="G706" s="478"/>
      <c r="H706" s="478"/>
      <c r="I706" s="478"/>
      <c r="J706" s="478"/>
      <c r="K706" s="478"/>
      <c r="L706" s="478"/>
      <c r="M706" s="478"/>
      <c r="N706" s="478"/>
      <c r="O706" s="478"/>
      <c r="P706" s="478"/>
      <c r="Q706" s="478"/>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78"/>
      <c r="D707" s="478"/>
      <c r="E707" s="478"/>
      <c r="F707" s="478"/>
      <c r="G707" s="478"/>
      <c r="H707" s="478"/>
      <c r="I707" s="478"/>
      <c r="J707" s="478"/>
      <c r="K707" s="478"/>
      <c r="L707" s="478"/>
      <c r="M707" s="478"/>
      <c r="N707" s="478"/>
      <c r="O707" s="478"/>
      <c r="P707" s="478"/>
      <c r="Q707" s="478"/>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78"/>
      <c r="D708" s="478"/>
      <c r="E708" s="478"/>
      <c r="F708" s="478"/>
      <c r="G708" s="478"/>
      <c r="H708" s="478"/>
      <c r="I708" s="478"/>
      <c r="J708" s="478"/>
      <c r="K708" s="478"/>
      <c r="L708" s="478"/>
      <c r="M708" s="478"/>
      <c r="N708" s="478"/>
      <c r="O708" s="478"/>
      <c r="P708" s="478"/>
      <c r="Q708" s="478"/>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78"/>
      <c r="D709" s="478"/>
      <c r="E709" s="478"/>
      <c r="F709" s="478"/>
      <c r="G709" s="478"/>
      <c r="H709" s="478"/>
      <c r="I709" s="478"/>
      <c r="J709" s="478"/>
      <c r="K709" s="478"/>
      <c r="L709" s="478"/>
      <c r="M709" s="478"/>
      <c r="N709" s="478"/>
      <c r="O709" s="478"/>
      <c r="P709" s="478"/>
      <c r="Q709" s="478"/>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78"/>
      <c r="D710" s="478"/>
      <c r="E710" s="478"/>
      <c r="F710" s="478"/>
      <c r="G710" s="478"/>
      <c r="H710" s="478"/>
      <c r="I710" s="478"/>
      <c r="J710" s="478"/>
      <c r="K710" s="478"/>
      <c r="L710" s="478"/>
      <c r="M710" s="478"/>
      <c r="N710" s="478"/>
      <c r="O710" s="478"/>
      <c r="P710" s="478"/>
      <c r="Q710" s="478"/>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78"/>
      <c r="D711" s="478"/>
      <c r="E711" s="478"/>
      <c r="F711" s="478"/>
      <c r="G711" s="478"/>
      <c r="H711" s="478"/>
      <c r="I711" s="478"/>
      <c r="J711" s="478"/>
      <c r="K711" s="478"/>
      <c r="L711" s="478"/>
      <c r="M711" s="478"/>
      <c r="N711" s="478"/>
      <c r="O711" s="478"/>
      <c r="P711" s="478"/>
      <c r="Q711" s="478"/>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78"/>
      <c r="D712" s="478"/>
      <c r="E712" s="478"/>
      <c r="F712" s="478"/>
      <c r="G712" s="478"/>
      <c r="H712" s="478"/>
      <c r="I712" s="478"/>
      <c r="J712" s="478"/>
      <c r="K712" s="478"/>
      <c r="L712" s="478"/>
      <c r="M712" s="478"/>
      <c r="N712" s="478"/>
      <c r="O712" s="478"/>
      <c r="P712" s="478"/>
      <c r="Q712" s="478"/>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78"/>
      <c r="D713" s="478"/>
      <c r="E713" s="478"/>
      <c r="F713" s="478"/>
      <c r="G713" s="478"/>
      <c r="H713" s="478"/>
      <c r="I713" s="478"/>
      <c r="J713" s="478"/>
      <c r="K713" s="478"/>
      <c r="L713" s="478"/>
      <c r="M713" s="478"/>
      <c r="N713" s="478"/>
      <c r="O713" s="478"/>
      <c r="P713" s="478"/>
      <c r="Q713" s="478"/>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78"/>
      <c r="D714" s="478"/>
      <c r="E714" s="478"/>
      <c r="F714" s="478"/>
      <c r="G714" s="478"/>
      <c r="H714" s="478"/>
      <c r="I714" s="478"/>
      <c r="J714" s="478"/>
      <c r="K714" s="478"/>
      <c r="L714" s="478"/>
      <c r="M714" s="478"/>
      <c r="N714" s="478"/>
      <c r="O714" s="478"/>
      <c r="P714" s="478"/>
      <c r="Q714" s="478"/>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78"/>
      <c r="D715" s="478"/>
      <c r="E715" s="478"/>
      <c r="F715" s="478"/>
      <c r="G715" s="478"/>
      <c r="H715" s="478"/>
      <c r="I715" s="478"/>
      <c r="J715" s="478"/>
      <c r="K715" s="478"/>
      <c r="L715" s="478"/>
      <c r="M715" s="478"/>
      <c r="N715" s="478"/>
      <c r="O715" s="478"/>
      <c r="P715" s="478"/>
      <c r="Q715" s="478"/>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78"/>
      <c r="D716" s="478"/>
      <c r="E716" s="478"/>
      <c r="F716" s="478"/>
      <c r="G716" s="478"/>
      <c r="H716" s="478"/>
      <c r="I716" s="478"/>
      <c r="J716" s="478"/>
      <c r="K716" s="478"/>
      <c r="L716" s="478"/>
      <c r="M716" s="478"/>
      <c r="N716" s="478"/>
      <c r="O716" s="478"/>
      <c r="P716" s="478"/>
      <c r="Q716" s="478"/>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78"/>
      <c r="D717" s="478"/>
      <c r="E717" s="478"/>
      <c r="F717" s="478"/>
      <c r="G717" s="478"/>
      <c r="H717" s="478"/>
      <c r="I717" s="478"/>
      <c r="J717" s="478"/>
      <c r="K717" s="478"/>
      <c r="L717" s="478"/>
      <c r="M717" s="478"/>
      <c r="N717" s="478"/>
      <c r="O717" s="478"/>
      <c r="P717" s="478"/>
      <c r="Q717" s="478"/>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78"/>
      <c r="D718" s="478"/>
      <c r="E718" s="478"/>
      <c r="F718" s="478"/>
      <c r="G718" s="478"/>
      <c r="H718" s="478"/>
      <c r="I718" s="478"/>
      <c r="J718" s="478"/>
      <c r="K718" s="478"/>
      <c r="L718" s="478"/>
      <c r="M718" s="478"/>
      <c r="N718" s="478"/>
      <c r="O718" s="478"/>
      <c r="P718" s="478"/>
      <c r="Q718" s="478"/>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78"/>
      <c r="D719" s="478"/>
      <c r="E719" s="478"/>
      <c r="F719" s="478"/>
      <c r="G719" s="478"/>
      <c r="H719" s="478"/>
      <c r="I719" s="478"/>
      <c r="J719" s="478"/>
      <c r="K719" s="478"/>
      <c r="L719" s="478"/>
      <c r="M719" s="478"/>
      <c r="N719" s="478"/>
      <c r="O719" s="478"/>
      <c r="P719" s="478"/>
      <c r="Q719" s="478"/>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78"/>
      <c r="D720" s="478"/>
      <c r="E720" s="478"/>
      <c r="F720" s="478"/>
      <c r="G720" s="478"/>
      <c r="H720" s="478"/>
      <c r="I720" s="478"/>
      <c r="J720" s="478"/>
      <c r="K720" s="478"/>
      <c r="L720" s="478"/>
      <c r="M720" s="478"/>
      <c r="N720" s="478"/>
      <c r="O720" s="478"/>
      <c r="P720" s="478"/>
      <c r="Q720" s="478"/>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78"/>
      <c r="D721" s="478"/>
      <c r="E721" s="478"/>
      <c r="F721" s="478"/>
      <c r="G721" s="478"/>
      <c r="H721" s="478"/>
      <c r="I721" s="478"/>
      <c r="J721" s="478"/>
      <c r="K721" s="478"/>
      <c r="L721" s="478"/>
      <c r="M721" s="478"/>
      <c r="N721" s="478"/>
      <c r="O721" s="478"/>
      <c r="P721" s="478"/>
      <c r="Q721" s="478"/>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78"/>
      <c r="D722" s="478"/>
      <c r="E722" s="478"/>
      <c r="F722" s="478"/>
      <c r="G722" s="478"/>
      <c r="H722" s="478"/>
      <c r="I722" s="478"/>
      <c r="J722" s="478"/>
      <c r="K722" s="478"/>
      <c r="L722" s="478"/>
      <c r="M722" s="478"/>
      <c r="N722" s="478"/>
      <c r="O722" s="478"/>
      <c r="P722" s="478"/>
      <c r="Q722" s="478"/>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78"/>
      <c r="D723" s="478"/>
      <c r="E723" s="478"/>
      <c r="F723" s="478"/>
      <c r="G723" s="478"/>
      <c r="H723" s="478"/>
      <c r="I723" s="478"/>
      <c r="J723" s="478"/>
      <c r="K723" s="478"/>
      <c r="L723" s="478"/>
      <c r="M723" s="478"/>
      <c r="N723" s="478"/>
      <c r="O723" s="478"/>
      <c r="P723" s="478"/>
      <c r="Q723" s="478"/>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78"/>
      <c r="D724" s="478"/>
      <c r="E724" s="478"/>
      <c r="F724" s="478"/>
      <c r="G724" s="478"/>
      <c r="H724" s="478"/>
      <c r="I724" s="478"/>
      <c r="J724" s="478"/>
      <c r="K724" s="478"/>
      <c r="L724" s="478"/>
      <c r="M724" s="478"/>
      <c r="N724" s="478"/>
      <c r="O724" s="478"/>
      <c r="P724" s="478"/>
      <c r="Q724" s="478"/>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78"/>
      <c r="D725" s="478"/>
      <c r="E725" s="478"/>
      <c r="F725" s="478"/>
      <c r="G725" s="478"/>
      <c r="H725" s="478"/>
      <c r="I725" s="478"/>
      <c r="J725" s="478"/>
      <c r="K725" s="478"/>
      <c r="L725" s="478"/>
      <c r="M725" s="478"/>
      <c r="N725" s="478"/>
      <c r="O725" s="478"/>
      <c r="P725" s="478"/>
      <c r="Q725" s="478"/>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78"/>
      <c r="D726" s="478"/>
      <c r="E726" s="478"/>
      <c r="F726" s="478"/>
      <c r="G726" s="478"/>
      <c r="H726" s="478"/>
      <c r="I726" s="478"/>
      <c r="J726" s="478"/>
      <c r="K726" s="478"/>
      <c r="L726" s="478"/>
      <c r="M726" s="478"/>
      <c r="N726" s="478"/>
      <c r="O726" s="478"/>
      <c r="P726" s="478"/>
      <c r="Q726" s="478"/>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78"/>
      <c r="D727" s="478"/>
      <c r="E727" s="478"/>
      <c r="F727" s="478"/>
      <c r="G727" s="478"/>
      <c r="H727" s="478"/>
      <c r="I727" s="478"/>
      <c r="J727" s="478"/>
      <c r="K727" s="478"/>
      <c r="L727" s="478"/>
      <c r="M727" s="478"/>
      <c r="N727" s="478"/>
      <c r="O727" s="478"/>
      <c r="P727" s="478"/>
      <c r="Q727" s="478"/>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78"/>
      <c r="D728" s="478"/>
      <c r="E728" s="478"/>
      <c r="F728" s="478"/>
      <c r="G728" s="478"/>
      <c r="H728" s="478"/>
      <c r="I728" s="478"/>
      <c r="J728" s="478"/>
      <c r="K728" s="478"/>
      <c r="L728" s="478"/>
      <c r="M728" s="478"/>
      <c r="N728" s="478"/>
      <c r="O728" s="478"/>
      <c r="P728" s="478"/>
      <c r="Q728" s="478"/>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78"/>
      <c r="D729" s="478"/>
      <c r="E729" s="478"/>
      <c r="F729" s="478"/>
      <c r="G729" s="478"/>
      <c r="H729" s="478"/>
      <c r="I729" s="478"/>
      <c r="J729" s="478"/>
      <c r="K729" s="478"/>
      <c r="L729" s="478"/>
      <c r="M729" s="478"/>
      <c r="N729" s="478"/>
      <c r="O729" s="478"/>
      <c r="P729" s="478"/>
      <c r="Q729" s="478"/>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78"/>
      <c r="D730" s="478"/>
      <c r="E730" s="478"/>
      <c r="F730" s="478"/>
      <c r="G730" s="478"/>
      <c r="H730" s="478"/>
      <c r="I730" s="478"/>
      <c r="J730" s="478"/>
      <c r="K730" s="478"/>
      <c r="L730" s="478"/>
      <c r="M730" s="478"/>
      <c r="N730" s="478"/>
      <c r="O730" s="478"/>
      <c r="P730" s="478"/>
      <c r="Q730" s="478"/>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78"/>
      <c r="D731" s="478"/>
      <c r="E731" s="478"/>
      <c r="F731" s="478"/>
      <c r="G731" s="478"/>
      <c r="H731" s="478"/>
      <c r="I731" s="478"/>
      <c r="J731" s="478"/>
      <c r="K731" s="478"/>
      <c r="L731" s="478"/>
      <c r="M731" s="478"/>
      <c r="N731" s="478"/>
      <c r="O731" s="478"/>
      <c r="P731" s="478"/>
      <c r="Q731" s="478"/>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78"/>
      <c r="D732" s="478"/>
      <c r="E732" s="478"/>
      <c r="F732" s="478"/>
      <c r="G732" s="478"/>
      <c r="H732" s="478"/>
      <c r="I732" s="478"/>
      <c r="J732" s="478"/>
      <c r="K732" s="478"/>
      <c r="L732" s="478"/>
      <c r="M732" s="478"/>
      <c r="N732" s="478"/>
      <c r="O732" s="478"/>
      <c r="P732" s="478"/>
      <c r="Q732" s="478"/>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78"/>
      <c r="D733" s="478"/>
      <c r="E733" s="478"/>
      <c r="F733" s="478"/>
      <c r="G733" s="478"/>
      <c r="H733" s="478"/>
      <c r="I733" s="478"/>
      <c r="J733" s="478"/>
      <c r="K733" s="478"/>
      <c r="L733" s="478"/>
      <c r="M733" s="478"/>
      <c r="N733" s="478"/>
      <c r="O733" s="478"/>
      <c r="P733" s="478"/>
      <c r="Q733" s="478"/>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78"/>
      <c r="D734" s="478"/>
      <c r="E734" s="478"/>
      <c r="F734" s="478"/>
      <c r="G734" s="478"/>
      <c r="H734" s="478"/>
      <c r="I734" s="478"/>
      <c r="J734" s="478"/>
      <c r="K734" s="478"/>
      <c r="L734" s="478"/>
      <c r="M734" s="478"/>
      <c r="N734" s="478"/>
      <c r="O734" s="478"/>
      <c r="P734" s="478"/>
      <c r="Q734" s="478"/>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78"/>
      <c r="D735" s="478"/>
      <c r="E735" s="478"/>
      <c r="F735" s="478"/>
      <c r="G735" s="478"/>
      <c r="H735" s="478"/>
      <c r="I735" s="478"/>
      <c r="J735" s="478"/>
      <c r="K735" s="478"/>
      <c r="L735" s="478"/>
      <c r="M735" s="478"/>
      <c r="N735" s="478"/>
      <c r="O735" s="478"/>
      <c r="P735" s="478"/>
      <c r="Q735" s="478"/>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78"/>
      <c r="D736" s="478"/>
      <c r="E736" s="478"/>
      <c r="F736" s="478"/>
      <c r="G736" s="478"/>
      <c r="H736" s="478"/>
      <c r="I736" s="478"/>
      <c r="J736" s="478"/>
      <c r="K736" s="478"/>
      <c r="L736" s="478"/>
      <c r="M736" s="478"/>
      <c r="N736" s="478"/>
      <c r="O736" s="478"/>
      <c r="P736" s="478"/>
      <c r="Q736" s="478"/>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78"/>
      <c r="D737" s="478"/>
      <c r="E737" s="478"/>
      <c r="F737" s="478"/>
      <c r="G737" s="478"/>
      <c r="H737" s="478"/>
      <c r="I737" s="478"/>
      <c r="J737" s="478"/>
      <c r="K737" s="478"/>
      <c r="L737" s="478"/>
      <c r="M737" s="478"/>
      <c r="N737" s="478"/>
      <c r="O737" s="478"/>
      <c r="P737" s="478"/>
      <c r="Q737" s="478"/>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78"/>
      <c r="D738" s="478"/>
      <c r="E738" s="478"/>
      <c r="F738" s="478"/>
      <c r="G738" s="478"/>
      <c r="H738" s="478"/>
      <c r="I738" s="478"/>
      <c r="J738" s="478"/>
      <c r="K738" s="478"/>
      <c r="L738" s="478"/>
      <c r="M738" s="478"/>
      <c r="N738" s="478"/>
      <c r="O738" s="478"/>
      <c r="P738" s="478"/>
      <c r="Q738" s="478"/>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78"/>
      <c r="D739" s="478"/>
      <c r="E739" s="478"/>
      <c r="F739" s="478"/>
      <c r="G739" s="478"/>
      <c r="H739" s="478"/>
      <c r="I739" s="478"/>
      <c r="J739" s="478"/>
      <c r="K739" s="478"/>
      <c r="L739" s="478"/>
      <c r="M739" s="478"/>
      <c r="N739" s="478"/>
      <c r="O739" s="478"/>
      <c r="P739" s="478"/>
      <c r="Q739" s="478"/>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78"/>
      <c r="D740" s="478"/>
      <c r="E740" s="478"/>
      <c r="F740" s="478"/>
      <c r="G740" s="478"/>
      <c r="H740" s="478"/>
      <c r="I740" s="478"/>
      <c r="J740" s="478"/>
      <c r="K740" s="478"/>
      <c r="L740" s="478"/>
      <c r="M740" s="478"/>
      <c r="N740" s="478"/>
      <c r="O740" s="478"/>
      <c r="P740" s="478"/>
      <c r="Q740" s="478"/>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78"/>
      <c r="D741" s="478"/>
      <c r="E741" s="478"/>
      <c r="F741" s="478"/>
      <c r="G741" s="478"/>
      <c r="H741" s="478"/>
      <c r="I741" s="478"/>
      <c r="J741" s="478"/>
      <c r="K741" s="478"/>
      <c r="L741" s="478"/>
      <c r="M741" s="478"/>
      <c r="N741" s="478"/>
      <c r="O741" s="478"/>
      <c r="P741" s="478"/>
      <c r="Q741" s="478"/>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78"/>
      <c r="D742" s="478"/>
      <c r="E742" s="478"/>
      <c r="F742" s="478"/>
      <c r="G742" s="478"/>
      <c r="H742" s="478"/>
      <c r="I742" s="478"/>
      <c r="J742" s="478"/>
      <c r="K742" s="478"/>
      <c r="L742" s="478"/>
      <c r="M742" s="478"/>
      <c r="N742" s="478"/>
      <c r="O742" s="478"/>
      <c r="P742" s="478"/>
      <c r="Q742" s="478"/>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78"/>
      <c r="D743" s="478"/>
      <c r="E743" s="478"/>
      <c r="F743" s="478"/>
      <c r="G743" s="478"/>
      <c r="H743" s="478"/>
      <c r="I743" s="478"/>
      <c r="J743" s="478"/>
      <c r="K743" s="478"/>
      <c r="L743" s="478"/>
      <c r="M743" s="478"/>
      <c r="N743" s="478"/>
      <c r="O743" s="478"/>
      <c r="P743" s="478"/>
      <c r="Q743" s="478"/>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78"/>
      <c r="D744" s="478"/>
      <c r="E744" s="478"/>
      <c r="F744" s="478"/>
      <c r="G744" s="478"/>
      <c r="H744" s="478"/>
      <c r="I744" s="478"/>
      <c r="J744" s="478"/>
      <c r="K744" s="478"/>
      <c r="L744" s="478"/>
      <c r="M744" s="478"/>
      <c r="N744" s="478"/>
      <c r="O744" s="478"/>
      <c r="P744" s="478"/>
      <c r="Q744" s="478"/>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78"/>
      <c r="D745" s="478"/>
      <c r="E745" s="478"/>
      <c r="F745" s="478"/>
      <c r="G745" s="478"/>
      <c r="H745" s="478"/>
      <c r="I745" s="478"/>
      <c r="J745" s="478"/>
      <c r="K745" s="478"/>
      <c r="L745" s="478"/>
      <c r="M745" s="478"/>
      <c r="N745" s="478"/>
      <c r="O745" s="478"/>
      <c r="P745" s="478"/>
      <c r="Q745" s="478"/>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78"/>
      <c r="D746" s="478"/>
      <c r="E746" s="478"/>
      <c r="F746" s="478"/>
      <c r="G746" s="478"/>
      <c r="H746" s="478"/>
      <c r="I746" s="478"/>
      <c r="J746" s="478"/>
      <c r="K746" s="478"/>
      <c r="L746" s="478"/>
      <c r="M746" s="478"/>
      <c r="N746" s="478"/>
      <c r="O746" s="478"/>
      <c r="P746" s="478"/>
      <c r="Q746" s="478"/>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78"/>
      <c r="D747" s="478"/>
      <c r="E747" s="478"/>
      <c r="F747" s="478"/>
      <c r="G747" s="478"/>
      <c r="H747" s="478"/>
      <c r="I747" s="478"/>
      <c r="J747" s="478"/>
      <c r="K747" s="478"/>
      <c r="L747" s="478"/>
      <c r="M747" s="478"/>
      <c r="N747" s="478"/>
      <c r="O747" s="478"/>
      <c r="P747" s="478"/>
      <c r="Q747" s="478"/>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78"/>
      <c r="D748" s="478"/>
      <c r="E748" s="478"/>
      <c r="F748" s="478"/>
      <c r="G748" s="478"/>
      <c r="H748" s="478"/>
      <c r="I748" s="478"/>
      <c r="J748" s="478"/>
      <c r="K748" s="478"/>
      <c r="L748" s="478"/>
      <c r="M748" s="478"/>
      <c r="N748" s="478"/>
      <c r="O748" s="478"/>
      <c r="P748" s="478"/>
      <c r="Q748" s="478"/>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78"/>
      <c r="D749" s="478"/>
      <c r="E749" s="478"/>
      <c r="F749" s="478"/>
      <c r="G749" s="478"/>
      <c r="H749" s="478"/>
      <c r="I749" s="478"/>
      <c r="J749" s="478"/>
      <c r="K749" s="478"/>
      <c r="L749" s="478"/>
      <c r="M749" s="478"/>
      <c r="N749" s="478"/>
      <c r="O749" s="478"/>
      <c r="P749" s="478"/>
      <c r="Q749" s="478"/>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78"/>
      <c r="D750" s="478"/>
      <c r="E750" s="478"/>
      <c r="F750" s="478"/>
      <c r="G750" s="478"/>
      <c r="H750" s="478"/>
      <c r="I750" s="478"/>
      <c r="J750" s="478"/>
      <c r="K750" s="478"/>
      <c r="L750" s="478"/>
      <c r="M750" s="478"/>
      <c r="N750" s="478"/>
      <c r="O750" s="478"/>
      <c r="P750" s="478"/>
      <c r="Q750" s="478"/>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78"/>
      <c r="D751" s="478"/>
      <c r="E751" s="478"/>
      <c r="F751" s="478"/>
      <c r="G751" s="478"/>
      <c r="H751" s="478"/>
      <c r="I751" s="478"/>
      <c r="J751" s="478"/>
      <c r="K751" s="478"/>
      <c r="L751" s="478"/>
      <c r="M751" s="478"/>
      <c r="N751" s="478"/>
      <c r="O751" s="478"/>
      <c r="P751" s="478"/>
      <c r="Q751" s="478"/>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78"/>
      <c r="D752" s="478"/>
      <c r="E752" s="478"/>
      <c r="F752" s="478"/>
      <c r="G752" s="478"/>
      <c r="H752" s="478"/>
      <c r="I752" s="478"/>
      <c r="J752" s="478"/>
      <c r="K752" s="478"/>
      <c r="L752" s="478"/>
      <c r="M752" s="478"/>
      <c r="N752" s="478"/>
      <c r="O752" s="478"/>
      <c r="P752" s="478"/>
      <c r="Q752" s="478"/>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78"/>
      <c r="D753" s="478"/>
      <c r="E753" s="478"/>
      <c r="F753" s="478"/>
      <c r="G753" s="478"/>
      <c r="H753" s="478"/>
      <c r="I753" s="478"/>
      <c r="J753" s="478"/>
      <c r="K753" s="478"/>
      <c r="L753" s="478"/>
      <c r="M753" s="478"/>
      <c r="N753" s="478"/>
      <c r="O753" s="478"/>
      <c r="P753" s="478"/>
      <c r="Q753" s="478"/>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78"/>
      <c r="D754" s="478"/>
      <c r="E754" s="478"/>
      <c r="F754" s="478"/>
      <c r="G754" s="478"/>
      <c r="H754" s="478"/>
      <c r="I754" s="478"/>
      <c r="J754" s="478"/>
      <c r="K754" s="478"/>
      <c r="L754" s="478"/>
      <c r="M754" s="478"/>
      <c r="N754" s="478"/>
      <c r="O754" s="478"/>
      <c r="P754" s="478"/>
      <c r="Q754" s="478"/>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78"/>
      <c r="D755" s="478"/>
      <c r="E755" s="478"/>
      <c r="F755" s="478"/>
      <c r="G755" s="478"/>
      <c r="H755" s="478"/>
      <c r="I755" s="478"/>
      <c r="J755" s="478"/>
      <c r="K755" s="478"/>
      <c r="L755" s="478"/>
      <c r="M755" s="478"/>
      <c r="N755" s="478"/>
      <c r="O755" s="478"/>
      <c r="P755" s="478"/>
      <c r="Q755" s="478"/>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78"/>
      <c r="D756" s="478"/>
      <c r="E756" s="478"/>
      <c r="F756" s="478"/>
      <c r="G756" s="478"/>
      <c r="H756" s="478"/>
      <c r="I756" s="478"/>
      <c r="J756" s="478"/>
      <c r="K756" s="478"/>
      <c r="L756" s="478"/>
      <c r="M756" s="478"/>
      <c r="N756" s="478"/>
      <c r="O756" s="478"/>
      <c r="P756" s="478"/>
      <c r="Q756" s="478"/>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78"/>
      <c r="D757" s="478"/>
      <c r="E757" s="478"/>
      <c r="F757" s="478"/>
      <c r="G757" s="478"/>
      <c r="H757" s="478"/>
      <c r="I757" s="478"/>
      <c r="J757" s="478"/>
      <c r="K757" s="478"/>
      <c r="L757" s="478"/>
      <c r="M757" s="478"/>
      <c r="N757" s="478"/>
      <c r="O757" s="478"/>
      <c r="P757" s="478"/>
      <c r="Q757" s="478"/>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78"/>
      <c r="D758" s="478"/>
      <c r="E758" s="478"/>
      <c r="F758" s="478"/>
      <c r="G758" s="478"/>
      <c r="H758" s="478"/>
      <c r="I758" s="478"/>
      <c r="J758" s="478"/>
      <c r="K758" s="478"/>
      <c r="L758" s="478"/>
      <c r="M758" s="478"/>
      <c r="N758" s="478"/>
      <c r="O758" s="478"/>
      <c r="P758" s="478"/>
      <c r="Q758" s="478"/>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78"/>
      <c r="D759" s="478"/>
      <c r="E759" s="478"/>
      <c r="F759" s="478"/>
      <c r="G759" s="478"/>
      <c r="H759" s="478"/>
      <c r="I759" s="478"/>
      <c r="J759" s="478"/>
      <c r="K759" s="478"/>
      <c r="L759" s="478"/>
      <c r="M759" s="478"/>
      <c r="N759" s="478"/>
      <c r="O759" s="478"/>
      <c r="P759" s="478"/>
      <c r="Q759" s="478"/>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78"/>
      <c r="D760" s="478"/>
      <c r="E760" s="478"/>
      <c r="F760" s="478"/>
      <c r="G760" s="478"/>
      <c r="H760" s="478"/>
      <c r="I760" s="478"/>
      <c r="J760" s="478"/>
      <c r="K760" s="478"/>
      <c r="L760" s="478"/>
      <c r="M760" s="478"/>
      <c r="N760" s="478"/>
      <c r="O760" s="478"/>
      <c r="P760" s="478"/>
      <c r="Q760" s="478"/>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78"/>
      <c r="D761" s="478"/>
      <c r="E761" s="478"/>
      <c r="F761" s="478"/>
      <c r="G761" s="478"/>
      <c r="H761" s="478"/>
      <c r="I761" s="478"/>
      <c r="J761" s="478"/>
      <c r="K761" s="478"/>
      <c r="L761" s="478"/>
      <c r="M761" s="478"/>
      <c r="N761" s="478"/>
      <c r="O761" s="478"/>
      <c r="P761" s="478"/>
      <c r="Q761" s="478"/>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78"/>
      <c r="D762" s="478"/>
      <c r="E762" s="478"/>
      <c r="F762" s="478"/>
      <c r="G762" s="478"/>
      <c r="H762" s="478"/>
      <c r="I762" s="478"/>
      <c r="J762" s="478"/>
      <c r="K762" s="478"/>
      <c r="L762" s="478"/>
      <c r="M762" s="478"/>
      <c r="N762" s="478"/>
      <c r="O762" s="478"/>
      <c r="P762" s="478"/>
      <c r="Q762" s="478"/>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78"/>
      <c r="D763" s="478"/>
      <c r="E763" s="478"/>
      <c r="F763" s="478"/>
      <c r="G763" s="478"/>
      <c r="H763" s="478"/>
      <c r="I763" s="478"/>
      <c r="J763" s="478"/>
      <c r="K763" s="478"/>
      <c r="L763" s="478"/>
      <c r="M763" s="478"/>
      <c r="N763" s="478"/>
      <c r="O763" s="478"/>
      <c r="P763" s="478"/>
      <c r="Q763" s="478"/>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78"/>
      <c r="D764" s="478"/>
      <c r="E764" s="478"/>
      <c r="F764" s="478"/>
      <c r="G764" s="478"/>
      <c r="H764" s="478"/>
      <c r="I764" s="478"/>
      <c r="J764" s="478"/>
      <c r="K764" s="478"/>
      <c r="L764" s="478"/>
      <c r="M764" s="478"/>
      <c r="N764" s="478"/>
      <c r="O764" s="478"/>
      <c r="P764" s="478"/>
      <c r="Q764" s="478"/>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78"/>
      <c r="D765" s="478"/>
      <c r="E765" s="478"/>
      <c r="F765" s="478"/>
      <c r="G765" s="478"/>
      <c r="H765" s="478"/>
      <c r="I765" s="478"/>
      <c r="J765" s="478"/>
      <c r="K765" s="478"/>
      <c r="L765" s="478"/>
      <c r="M765" s="478"/>
      <c r="N765" s="478"/>
      <c r="O765" s="478"/>
      <c r="P765" s="478"/>
      <c r="Q765" s="478"/>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78"/>
      <c r="D766" s="478"/>
      <c r="E766" s="478"/>
      <c r="F766" s="478"/>
      <c r="G766" s="478"/>
      <c r="H766" s="478"/>
      <c r="I766" s="478"/>
      <c r="J766" s="478"/>
      <c r="K766" s="478"/>
      <c r="L766" s="478"/>
      <c r="M766" s="478"/>
      <c r="N766" s="478"/>
      <c r="O766" s="478"/>
      <c r="P766" s="478"/>
      <c r="Q766" s="478"/>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78"/>
      <c r="D767" s="478"/>
      <c r="E767" s="478"/>
      <c r="F767" s="478"/>
      <c r="G767" s="478"/>
      <c r="H767" s="478"/>
      <c r="I767" s="478"/>
      <c r="J767" s="478"/>
      <c r="K767" s="478"/>
      <c r="L767" s="478"/>
      <c r="M767" s="478"/>
      <c r="N767" s="478"/>
      <c r="O767" s="478"/>
      <c r="P767" s="478"/>
      <c r="Q767" s="478"/>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78"/>
      <c r="D768" s="478"/>
      <c r="E768" s="478"/>
      <c r="F768" s="478"/>
      <c r="G768" s="478"/>
      <c r="H768" s="478"/>
      <c r="I768" s="478"/>
      <c r="J768" s="478"/>
      <c r="K768" s="478"/>
      <c r="L768" s="478"/>
      <c r="M768" s="478"/>
      <c r="N768" s="478"/>
      <c r="O768" s="478"/>
      <c r="P768" s="478"/>
      <c r="Q768" s="478"/>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78"/>
      <c r="D769" s="478"/>
      <c r="E769" s="478"/>
      <c r="F769" s="478"/>
      <c r="G769" s="478"/>
      <c r="H769" s="478"/>
      <c r="I769" s="478"/>
      <c r="J769" s="478"/>
      <c r="K769" s="478"/>
      <c r="L769" s="478"/>
      <c r="M769" s="478"/>
      <c r="N769" s="478"/>
      <c r="O769" s="478"/>
      <c r="P769" s="478"/>
      <c r="Q769" s="478"/>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78"/>
      <c r="D770" s="478"/>
      <c r="E770" s="478"/>
      <c r="F770" s="478"/>
      <c r="G770" s="478"/>
      <c r="H770" s="478"/>
      <c r="I770" s="478"/>
      <c r="J770" s="478"/>
      <c r="K770" s="478"/>
      <c r="L770" s="478"/>
      <c r="M770" s="478"/>
      <c r="N770" s="478"/>
      <c r="O770" s="478"/>
      <c r="P770" s="478"/>
      <c r="Q770" s="478"/>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78"/>
      <c r="D771" s="478"/>
      <c r="E771" s="478"/>
      <c r="F771" s="478"/>
      <c r="G771" s="478"/>
      <c r="H771" s="478"/>
      <c r="I771" s="478"/>
      <c r="J771" s="478"/>
      <c r="K771" s="478"/>
      <c r="L771" s="478"/>
      <c r="M771" s="478"/>
      <c r="N771" s="478"/>
      <c r="O771" s="478"/>
      <c r="P771" s="478"/>
      <c r="Q771" s="478"/>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78"/>
      <c r="D772" s="478"/>
      <c r="E772" s="478"/>
      <c r="F772" s="478"/>
      <c r="G772" s="478"/>
      <c r="H772" s="478"/>
      <c r="I772" s="478"/>
      <c r="J772" s="478"/>
      <c r="K772" s="478"/>
      <c r="L772" s="478"/>
      <c r="M772" s="478"/>
      <c r="N772" s="478"/>
      <c r="O772" s="478"/>
      <c r="P772" s="478"/>
      <c r="Q772" s="478"/>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78"/>
      <c r="D773" s="478"/>
      <c r="E773" s="478"/>
      <c r="F773" s="478"/>
      <c r="G773" s="478"/>
      <c r="H773" s="478"/>
      <c r="I773" s="478"/>
      <c r="J773" s="478"/>
      <c r="K773" s="478"/>
      <c r="L773" s="478"/>
      <c r="M773" s="478"/>
      <c r="N773" s="478"/>
      <c r="O773" s="478"/>
      <c r="P773" s="478"/>
      <c r="Q773" s="478"/>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78"/>
      <c r="D774" s="478"/>
      <c r="E774" s="478"/>
      <c r="F774" s="478"/>
      <c r="G774" s="478"/>
      <c r="H774" s="478"/>
      <c r="I774" s="478"/>
      <c r="J774" s="478"/>
      <c r="K774" s="478"/>
      <c r="L774" s="478"/>
      <c r="M774" s="478"/>
      <c r="N774" s="478"/>
      <c r="O774" s="478"/>
      <c r="P774" s="478"/>
      <c r="Q774" s="478"/>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78"/>
      <c r="D775" s="478"/>
      <c r="E775" s="478"/>
      <c r="F775" s="478"/>
      <c r="G775" s="478"/>
      <c r="H775" s="478"/>
      <c r="I775" s="478"/>
      <c r="J775" s="478"/>
      <c r="K775" s="478"/>
      <c r="L775" s="478"/>
      <c r="M775" s="478"/>
      <c r="N775" s="478"/>
      <c r="O775" s="478"/>
      <c r="P775" s="478"/>
      <c r="Q775" s="478"/>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78"/>
      <c r="D776" s="478"/>
      <c r="E776" s="478"/>
      <c r="F776" s="478"/>
      <c r="G776" s="478"/>
      <c r="H776" s="478"/>
      <c r="I776" s="478"/>
      <c r="J776" s="478"/>
      <c r="K776" s="478"/>
      <c r="L776" s="478"/>
      <c r="M776" s="478"/>
      <c r="N776" s="478"/>
      <c r="O776" s="478"/>
      <c r="P776" s="478"/>
      <c r="Q776" s="478"/>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78"/>
      <c r="D777" s="478"/>
      <c r="E777" s="478"/>
      <c r="F777" s="478"/>
      <c r="G777" s="478"/>
      <c r="H777" s="478"/>
      <c r="I777" s="478"/>
      <c r="J777" s="478"/>
      <c r="K777" s="478"/>
      <c r="L777" s="478"/>
      <c r="M777" s="478"/>
      <c r="N777" s="478"/>
      <c r="O777" s="478"/>
      <c r="P777" s="478"/>
      <c r="Q777" s="478"/>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78"/>
      <c r="D778" s="478"/>
      <c r="E778" s="478"/>
      <c r="F778" s="478"/>
      <c r="G778" s="478"/>
      <c r="H778" s="478"/>
      <c r="I778" s="478"/>
      <c r="J778" s="478"/>
      <c r="K778" s="478"/>
      <c r="L778" s="478"/>
      <c r="M778" s="478"/>
      <c r="N778" s="478"/>
      <c r="O778" s="478"/>
      <c r="P778" s="478"/>
      <c r="Q778" s="478"/>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78"/>
      <c r="D779" s="478"/>
      <c r="E779" s="478"/>
      <c r="F779" s="478"/>
      <c r="G779" s="478"/>
      <c r="H779" s="478"/>
      <c r="I779" s="478"/>
      <c r="J779" s="478"/>
      <c r="K779" s="478"/>
      <c r="L779" s="478"/>
      <c r="M779" s="478"/>
      <c r="N779" s="478"/>
      <c r="O779" s="478"/>
      <c r="P779" s="478"/>
      <c r="Q779" s="478"/>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78"/>
      <c r="D780" s="478"/>
      <c r="E780" s="478"/>
      <c r="F780" s="478"/>
      <c r="G780" s="478"/>
      <c r="H780" s="478"/>
      <c r="I780" s="478"/>
      <c r="J780" s="478"/>
      <c r="K780" s="478"/>
      <c r="L780" s="478"/>
      <c r="M780" s="478"/>
      <c r="N780" s="478"/>
      <c r="O780" s="478"/>
      <c r="P780" s="478"/>
      <c r="Q780" s="478"/>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78"/>
      <c r="D781" s="478"/>
      <c r="E781" s="478"/>
      <c r="F781" s="478"/>
      <c r="G781" s="478"/>
      <c r="H781" s="478"/>
      <c r="I781" s="478"/>
      <c r="J781" s="478"/>
      <c r="K781" s="478"/>
      <c r="L781" s="478"/>
      <c r="M781" s="478"/>
      <c r="N781" s="478"/>
      <c r="O781" s="478"/>
      <c r="P781" s="478"/>
      <c r="Q781" s="478"/>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78"/>
      <c r="D782" s="478"/>
      <c r="E782" s="478"/>
      <c r="F782" s="478"/>
      <c r="G782" s="478"/>
      <c r="H782" s="478"/>
      <c r="I782" s="478"/>
      <c r="J782" s="478"/>
      <c r="K782" s="478"/>
      <c r="L782" s="478"/>
      <c r="M782" s="478"/>
      <c r="N782" s="478"/>
      <c r="O782" s="478"/>
      <c r="P782" s="478"/>
      <c r="Q782" s="478"/>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78"/>
      <c r="D783" s="478"/>
      <c r="E783" s="478"/>
      <c r="F783" s="478"/>
      <c r="G783" s="478"/>
      <c r="H783" s="478"/>
      <c r="I783" s="478"/>
      <c r="J783" s="478"/>
      <c r="K783" s="478"/>
      <c r="L783" s="478"/>
      <c r="M783" s="478"/>
      <c r="N783" s="478"/>
      <c r="O783" s="478"/>
      <c r="P783" s="478"/>
      <c r="Q783" s="478"/>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78"/>
      <c r="D784" s="478"/>
      <c r="E784" s="478"/>
      <c r="F784" s="478"/>
      <c r="G784" s="478"/>
      <c r="H784" s="478"/>
      <c r="I784" s="478"/>
      <c r="J784" s="478"/>
      <c r="K784" s="478"/>
      <c r="L784" s="478"/>
      <c r="M784" s="478"/>
      <c r="N784" s="478"/>
      <c r="O784" s="478"/>
      <c r="P784" s="478"/>
      <c r="Q784" s="478"/>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78"/>
      <c r="D785" s="478"/>
      <c r="E785" s="478"/>
      <c r="F785" s="478"/>
      <c r="G785" s="478"/>
      <c r="H785" s="478"/>
      <c r="I785" s="478"/>
      <c r="J785" s="478"/>
      <c r="K785" s="478"/>
      <c r="L785" s="478"/>
      <c r="M785" s="478"/>
      <c r="N785" s="478"/>
      <c r="O785" s="478"/>
      <c r="P785" s="478"/>
      <c r="Q785" s="478"/>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78"/>
      <c r="D786" s="478"/>
      <c r="E786" s="478"/>
      <c r="F786" s="478"/>
      <c r="G786" s="478"/>
      <c r="H786" s="478"/>
      <c r="I786" s="478"/>
      <c r="J786" s="478"/>
      <c r="K786" s="478"/>
      <c r="L786" s="478"/>
      <c r="M786" s="478"/>
      <c r="N786" s="478"/>
      <c r="O786" s="478"/>
      <c r="P786" s="478"/>
      <c r="Q786" s="478"/>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78"/>
      <c r="D787" s="478"/>
      <c r="E787" s="478"/>
      <c r="F787" s="478"/>
      <c r="G787" s="478"/>
      <c r="H787" s="478"/>
      <c r="I787" s="478"/>
      <c r="J787" s="478"/>
      <c r="K787" s="478"/>
      <c r="L787" s="478"/>
      <c r="M787" s="478"/>
      <c r="N787" s="478"/>
      <c r="O787" s="478"/>
      <c r="P787" s="478"/>
      <c r="Q787" s="478"/>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78"/>
      <c r="D788" s="478"/>
      <c r="E788" s="478"/>
      <c r="F788" s="478"/>
      <c r="G788" s="478"/>
      <c r="H788" s="478"/>
      <c r="I788" s="478"/>
      <c r="J788" s="478"/>
      <c r="K788" s="478"/>
      <c r="L788" s="478"/>
      <c r="M788" s="478"/>
      <c r="N788" s="478"/>
      <c r="O788" s="478"/>
      <c r="P788" s="478"/>
      <c r="Q788" s="478"/>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78"/>
      <c r="D789" s="478"/>
      <c r="E789" s="478"/>
      <c r="F789" s="478"/>
      <c r="G789" s="478"/>
      <c r="H789" s="478"/>
      <c r="I789" s="478"/>
      <c r="J789" s="478"/>
      <c r="K789" s="478"/>
      <c r="L789" s="478"/>
      <c r="M789" s="478"/>
      <c r="N789" s="478"/>
      <c r="O789" s="478"/>
      <c r="P789" s="478"/>
      <c r="Q789" s="478"/>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78"/>
      <c r="D790" s="478"/>
      <c r="E790" s="478"/>
      <c r="F790" s="478"/>
      <c r="G790" s="478"/>
      <c r="H790" s="478"/>
      <c r="I790" s="478"/>
      <c r="J790" s="478"/>
      <c r="K790" s="478"/>
      <c r="L790" s="478"/>
      <c r="M790" s="478"/>
      <c r="N790" s="478"/>
      <c r="O790" s="478"/>
      <c r="P790" s="478"/>
      <c r="Q790" s="478"/>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78"/>
      <c r="D791" s="478"/>
      <c r="E791" s="478"/>
      <c r="F791" s="478"/>
      <c r="G791" s="478"/>
      <c r="H791" s="478"/>
      <c r="I791" s="478"/>
      <c r="J791" s="478"/>
      <c r="K791" s="478"/>
      <c r="L791" s="478"/>
      <c r="M791" s="478"/>
      <c r="N791" s="478"/>
      <c r="O791" s="478"/>
      <c r="P791" s="478"/>
      <c r="Q791" s="478"/>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78"/>
      <c r="D792" s="478"/>
      <c r="E792" s="478"/>
      <c r="F792" s="478"/>
      <c r="G792" s="478"/>
      <c r="H792" s="478"/>
      <c r="I792" s="478"/>
      <c r="J792" s="478"/>
      <c r="K792" s="478"/>
      <c r="L792" s="478"/>
      <c r="M792" s="478"/>
      <c r="N792" s="478"/>
      <c r="O792" s="478"/>
      <c r="P792" s="478"/>
      <c r="Q792" s="478"/>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78"/>
      <c r="D793" s="478"/>
      <c r="E793" s="478"/>
      <c r="F793" s="478"/>
      <c r="G793" s="478"/>
      <c r="H793" s="478"/>
      <c r="I793" s="478"/>
      <c r="J793" s="478"/>
      <c r="K793" s="478"/>
      <c r="L793" s="478"/>
      <c r="M793" s="478"/>
      <c r="N793" s="478"/>
      <c r="O793" s="478"/>
      <c r="P793" s="478"/>
      <c r="Q793" s="478"/>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78"/>
      <c r="D794" s="478"/>
      <c r="E794" s="478"/>
      <c r="F794" s="478"/>
      <c r="G794" s="478"/>
      <c r="H794" s="478"/>
      <c r="I794" s="478"/>
      <c r="J794" s="478"/>
      <c r="K794" s="478"/>
      <c r="L794" s="478"/>
      <c r="M794" s="478"/>
      <c r="N794" s="478"/>
      <c r="O794" s="478"/>
      <c r="P794" s="478"/>
      <c r="Q794" s="478"/>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78"/>
      <c r="D795" s="478"/>
      <c r="E795" s="478"/>
      <c r="F795" s="478"/>
      <c r="G795" s="478"/>
      <c r="H795" s="478"/>
      <c r="I795" s="478"/>
      <c r="J795" s="478"/>
      <c r="K795" s="478"/>
      <c r="L795" s="478"/>
      <c r="M795" s="478"/>
      <c r="N795" s="478"/>
      <c r="O795" s="478"/>
      <c r="P795" s="478"/>
      <c r="Q795" s="478"/>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78"/>
      <c r="D796" s="478"/>
      <c r="E796" s="478"/>
      <c r="F796" s="478"/>
      <c r="G796" s="478"/>
      <c r="H796" s="478"/>
      <c r="I796" s="478"/>
      <c r="J796" s="478"/>
      <c r="K796" s="478"/>
      <c r="L796" s="478"/>
      <c r="M796" s="478"/>
      <c r="N796" s="478"/>
      <c r="O796" s="478"/>
      <c r="P796" s="478"/>
      <c r="Q796" s="478"/>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78"/>
      <c r="D797" s="478"/>
      <c r="E797" s="478"/>
      <c r="F797" s="478"/>
      <c r="G797" s="478"/>
      <c r="H797" s="478"/>
      <c r="I797" s="478"/>
      <c r="J797" s="478"/>
      <c r="K797" s="478"/>
      <c r="L797" s="478"/>
      <c r="M797" s="478"/>
      <c r="N797" s="478"/>
      <c r="O797" s="478"/>
      <c r="P797" s="478"/>
      <c r="Q797" s="478"/>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78"/>
      <c r="D798" s="478"/>
      <c r="E798" s="478"/>
      <c r="F798" s="478"/>
      <c r="G798" s="478"/>
      <c r="H798" s="478"/>
      <c r="I798" s="478"/>
      <c r="J798" s="478"/>
      <c r="K798" s="478"/>
      <c r="L798" s="478"/>
      <c r="M798" s="478"/>
      <c r="N798" s="478"/>
      <c r="O798" s="478"/>
      <c r="P798" s="478"/>
      <c r="Q798" s="478"/>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78"/>
      <c r="D799" s="478"/>
      <c r="E799" s="478"/>
      <c r="F799" s="478"/>
      <c r="G799" s="478"/>
      <c r="H799" s="478"/>
      <c r="I799" s="478"/>
      <c r="J799" s="478"/>
      <c r="K799" s="478"/>
      <c r="L799" s="478"/>
      <c r="M799" s="478"/>
      <c r="N799" s="478"/>
      <c r="O799" s="478"/>
      <c r="P799" s="478"/>
      <c r="Q799" s="478"/>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8"/>
      <c r="D800" s="478"/>
      <c r="E800" s="478"/>
      <c r="F800" s="478"/>
      <c r="G800" s="478"/>
      <c r="H800" s="478"/>
      <c r="I800" s="478"/>
      <c r="J800" s="478"/>
      <c r="K800" s="478"/>
      <c r="L800" s="478"/>
      <c r="M800" s="478"/>
      <c r="N800" s="478"/>
      <c r="O800" s="478"/>
      <c r="P800" s="478"/>
      <c r="Q800" s="478"/>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8"/>
      <c r="D801" s="478"/>
      <c r="E801" s="478"/>
      <c r="F801" s="478"/>
      <c r="G801" s="478"/>
      <c r="H801" s="478"/>
      <c r="I801" s="478"/>
      <c r="J801" s="478"/>
      <c r="K801" s="478"/>
      <c r="L801" s="478"/>
      <c r="M801" s="478"/>
      <c r="N801" s="478"/>
      <c r="O801" s="478"/>
      <c r="P801" s="478"/>
      <c r="Q801" s="478"/>
    </row>
    <row r="802" ht="25.15" customHeight="true" x14ac:dyDescent="0.2">
      <c r="C802" s="478"/>
      <c r="D802" s="478"/>
      <c r="E802" s="478"/>
      <c r="F802" s="478"/>
      <c r="G802" s="478"/>
      <c r="H802" s="478"/>
      <c r="I802" s="478"/>
      <c r="J802" s="478"/>
      <c r="K802" s="478"/>
      <c r="L802" s="478"/>
      <c r="M802" s="478"/>
      <c r="N802" s="478"/>
      <c r="O802" s="478"/>
      <c r="P802" s="478"/>
      <c r="Q802" s="478"/>
    </row>
    <row r="803" ht="25.15" customHeight="true" x14ac:dyDescent="0.2">
      <c r="C803" s="478"/>
      <c r="D803" s="478"/>
      <c r="E803" s="478"/>
      <c r="F803" s="478"/>
      <c r="G803" s="478"/>
      <c r="H803" s="478"/>
      <c r="I803" s="478"/>
      <c r="J803" s="478"/>
      <c r="K803" s="478"/>
      <c r="L803" s="478"/>
      <c r="M803" s="478"/>
      <c r="N803" s="478"/>
      <c r="O803" s="478"/>
      <c r="P803" s="478"/>
      <c r="Q803" s="478"/>
    </row>
    <row r="804" ht="25.15" customHeight="true" x14ac:dyDescent="0.2">
      <c r="C804" s="478"/>
      <c r="D804" s="478"/>
      <c r="E804" s="478"/>
      <c r="F804" s="478"/>
      <c r="G804" s="478"/>
      <c r="H804" s="478"/>
      <c r="I804" s="478"/>
      <c r="J804" s="478"/>
      <c r="K804" s="478"/>
      <c r="L804" s="478"/>
      <c r="M804" s="478"/>
      <c r="N804" s="478"/>
      <c r="O804" s="478"/>
      <c r="P804" s="478"/>
      <c r="Q804" s="478"/>
    </row>
    <row r="805" ht="25.15" customHeight="true" x14ac:dyDescent="0.2">
      <c r="C805" s="478"/>
      <c r="D805" s="478"/>
      <c r="E805" s="478"/>
      <c r="F805" s="478"/>
      <c r="G805" s="478"/>
      <c r="H805" s="478"/>
      <c r="I805" s="478"/>
      <c r="J805" s="478"/>
      <c r="K805" s="478"/>
      <c r="L805" s="478"/>
      <c r="M805" s="478"/>
      <c r="N805" s="478"/>
      <c r="O805" s="478"/>
      <c r="P805" s="478"/>
      <c r="Q805" s="478"/>
    </row>
    <row r="806" ht="25.15" customHeight="true" x14ac:dyDescent="0.2">
      <c r="C806" s="478"/>
      <c r="D806" s="478"/>
      <c r="E806" s="478"/>
      <c r="F806" s="478"/>
      <c r="G806" s="478"/>
      <c r="H806" s="478"/>
      <c r="I806" s="478"/>
      <c r="J806" s="478"/>
      <c r="K806" s="478"/>
      <c r="L806" s="478"/>
      <c r="M806" s="478"/>
      <c r="N806" s="478"/>
      <c r="O806" s="478"/>
      <c r="P806" s="478"/>
      <c r="Q806" s="478"/>
    </row>
    <row r="807" ht="25.15" customHeight="true" x14ac:dyDescent="0.2">
      <c r="C807" s="478"/>
      <c r="D807" s="478"/>
      <c r="E807" s="478"/>
      <c r="F807" s="478"/>
      <c r="G807" s="478"/>
      <c r="H807" s="478"/>
      <c r="I807" s="478"/>
      <c r="J807" s="478"/>
      <c r="K807" s="478"/>
      <c r="L807" s="478"/>
      <c r="M807" s="478"/>
      <c r="N807" s="478"/>
      <c r="O807" s="478"/>
      <c r="P807" s="478"/>
      <c r="Q807" s="478"/>
    </row>
    <row r="808" ht="25.15" customHeight="true" x14ac:dyDescent="0.2">
      <c r="C808" s="478"/>
      <c r="D808" s="478"/>
      <c r="E808" s="478"/>
      <c r="F808" s="478"/>
      <c r="G808" s="478"/>
      <c r="H808" s="478"/>
      <c r="I808" s="478"/>
      <c r="J808" s="478"/>
      <c r="K808" s="478"/>
      <c r="L808" s="478"/>
      <c r="M808" s="478"/>
      <c r="N808" s="478"/>
      <c r="O808" s="478"/>
      <c r="P808" s="478"/>
      <c r="Q808" s="478"/>
    </row>
    <row r="809" ht="25.15" customHeight="true" x14ac:dyDescent="0.2">
      <c r="C809" s="478"/>
      <c r="D809" s="478"/>
      <c r="E809" s="478"/>
      <c r="F809" s="478"/>
      <c r="G809" s="478"/>
      <c r="H809" s="478"/>
      <c r="I809" s="478"/>
      <c r="J809" s="478"/>
      <c r="K809" s="478"/>
      <c r="L809" s="478"/>
      <c r="M809" s="478"/>
      <c r="N809" s="478"/>
      <c r="O809" s="478"/>
      <c r="P809" s="478"/>
      <c r="Q809" s="478"/>
    </row>
    <row r="810" ht="25.15" customHeight="true" x14ac:dyDescent="0.2">
      <c r="C810" s="478"/>
      <c r="D810" s="478"/>
      <c r="E810" s="478"/>
      <c r="F810" s="478"/>
      <c r="G810" s="478"/>
      <c r="H810" s="478"/>
      <c r="I810" s="478"/>
      <c r="J810" s="478"/>
      <c r="K810" s="478"/>
      <c r="L810" s="478"/>
      <c r="M810" s="478"/>
      <c r="N810" s="478"/>
      <c r="O810" s="478"/>
      <c r="P810" s="478"/>
      <c r="Q810" s="478"/>
    </row>
    <row r="811" ht="25.15" customHeight="true" x14ac:dyDescent="0.2">
      <c r="C811" s="478"/>
      <c r="D811" s="478"/>
      <c r="E811" s="478"/>
      <c r="F811" s="478"/>
      <c r="G811" s="478"/>
      <c r="H811" s="478"/>
      <c r="I811" s="478"/>
      <c r="J811" s="478"/>
      <c r="K811" s="478"/>
      <c r="L811" s="478"/>
      <c r="M811" s="478"/>
      <c r="N811" s="478"/>
      <c r="O811" s="478"/>
      <c r="P811" s="478"/>
      <c r="Q811" s="478"/>
    </row>
    <row r="812" ht="25.15" customHeight="true" x14ac:dyDescent="0.2">
      <c r="C812" s="478"/>
      <c r="D812" s="478"/>
      <c r="E812" s="478"/>
      <c r="F812" s="478"/>
      <c r="G812" s="478"/>
      <c r="H812" s="478"/>
      <c r="I812" s="478"/>
      <c r="J812" s="478"/>
      <c r="K812" s="478"/>
      <c r="L812" s="478"/>
      <c r="M812" s="478"/>
      <c r="N812" s="478"/>
      <c r="O812" s="478"/>
      <c r="P812" s="478"/>
      <c r="Q812" s="478"/>
    </row>
    <row r="813" ht="25.15" customHeight="true" x14ac:dyDescent="0.2">
      <c r="C813" s="478"/>
      <c r="D813" s="478"/>
      <c r="E813" s="478"/>
      <c r="F813" s="478"/>
      <c r="G813" s="478"/>
      <c r="H813" s="478"/>
      <c r="I813" s="478"/>
      <c r="J813" s="478"/>
      <c r="K813" s="478"/>
      <c r="L813" s="478"/>
      <c r="M813" s="478"/>
      <c r="N813" s="478"/>
      <c r="O813" s="478"/>
      <c r="P813" s="478"/>
      <c r="Q813" s="478"/>
    </row>
    <row r="814" ht="25.15" customHeight="true" x14ac:dyDescent="0.2">
      <c r="C814" s="478"/>
      <c r="D814" s="478"/>
      <c r="E814" s="478"/>
      <c r="F814" s="478"/>
      <c r="G814" s="478"/>
      <c r="H814" s="478"/>
      <c r="I814" s="478"/>
      <c r="J814" s="478"/>
      <c r="K814" s="478"/>
      <c r="L814" s="478"/>
      <c r="M814" s="478"/>
      <c r="N814" s="478"/>
      <c r="O814" s="478"/>
      <c r="P814" s="478"/>
      <c r="Q814" s="478"/>
    </row>
    <row r="815" ht="25.15" customHeight="true" x14ac:dyDescent="0.2">
      <c r="C815" s="478"/>
      <c r="D815" s="478"/>
      <c r="E815" s="478"/>
      <c r="F815" s="478"/>
      <c r="G815" s="478"/>
      <c r="H815" s="478"/>
      <c r="I815" s="478"/>
      <c r="J815" s="478"/>
      <c r="K815" s="478"/>
      <c r="L815" s="478"/>
      <c r="M815" s="478"/>
      <c r="N815" s="478"/>
      <c r="O815" s="478"/>
      <c r="P815" s="478"/>
      <c r="Q815" s="478"/>
    </row>
    <row r="816" ht="25.15" customHeight="true" x14ac:dyDescent="0.2">
      <c r="C816" s="478"/>
      <c r="D816" s="478"/>
      <c r="E816" s="478"/>
      <c r="F816" s="478"/>
      <c r="G816" s="478"/>
      <c r="H816" s="478"/>
      <c r="I816" s="478"/>
      <c r="J816" s="478"/>
      <c r="K816" s="478"/>
      <c r="L816" s="478"/>
      <c r="M816" s="478"/>
      <c r="N816" s="478"/>
      <c r="O816" s="478"/>
      <c r="P816" s="478"/>
      <c r="Q816" s="478"/>
    </row>
    <row r="817" ht="25.15" customHeight="true" x14ac:dyDescent="0.2">
      <c r="C817" s="478"/>
      <c r="D817" s="478"/>
      <c r="E817" s="478"/>
      <c r="F817" s="478"/>
      <c r="G817" s="478"/>
      <c r="H817" s="478"/>
      <c r="I817" s="478"/>
      <c r="J817" s="478"/>
      <c r="K817" s="478"/>
      <c r="L817" s="478"/>
      <c r="M817" s="478"/>
      <c r="N817" s="478"/>
      <c r="O817" s="478"/>
      <c r="P817" s="478"/>
      <c r="Q817" s="478"/>
    </row>
    <row r="818" ht="25.15" customHeight="true" x14ac:dyDescent="0.2">
      <c r="C818" s="478"/>
      <c r="D818" s="478"/>
      <c r="E818" s="478"/>
      <c r="F818" s="478"/>
      <c r="G818" s="478"/>
      <c r="H818" s="478"/>
      <c r="I818" s="478"/>
      <c r="J818" s="478"/>
      <c r="K818" s="478"/>
      <c r="L818" s="478"/>
      <c r="M818" s="478"/>
      <c r="N818" s="478"/>
      <c r="O818" s="478"/>
      <c r="P818" s="478"/>
      <c r="Q818" s="478"/>
    </row>
    <row r="819" ht="25.15" customHeight="true" x14ac:dyDescent="0.2">
      <c r="C819" s="478"/>
      <c r="D819" s="478"/>
      <c r="E819" s="478"/>
      <c r="F819" s="478"/>
      <c r="G819" s="478"/>
      <c r="H819" s="478"/>
      <c r="I819" s="478"/>
      <c r="J819" s="478"/>
      <c r="K819" s="478"/>
      <c r="L819" s="478"/>
      <c r="M819" s="478"/>
      <c r="N819" s="478"/>
      <c r="O819" s="478"/>
      <c r="P819" s="478"/>
      <c r="Q819" s="478"/>
    </row>
    <row r="820" ht="25.15" customHeight="true" x14ac:dyDescent="0.2">
      <c r="C820" s="478"/>
      <c r="D820" s="478"/>
      <c r="E820" s="478"/>
      <c r="F820" s="478"/>
      <c r="G820" s="478"/>
      <c r="H820" s="478"/>
      <c r="I820" s="478"/>
      <c r="J820" s="478"/>
      <c r="K820" s="478"/>
      <c r="L820" s="478"/>
      <c r="M820" s="478"/>
      <c r="N820" s="478"/>
      <c r="O820" s="478"/>
      <c r="P820" s="478"/>
      <c r="Q820" s="478"/>
    </row>
    <row r="821" ht="25.15" customHeight="true" x14ac:dyDescent="0.2">
      <c r="C821" s="478"/>
      <c r="D821" s="478"/>
      <c r="E821" s="478"/>
      <c r="F821" s="478"/>
      <c r="G821" s="478"/>
      <c r="H821" s="478"/>
      <c r="I821" s="478"/>
      <c r="J821" s="478"/>
      <c r="K821" s="478"/>
      <c r="L821" s="478"/>
      <c r="M821" s="478"/>
      <c r="N821" s="478"/>
      <c r="O821" s="478"/>
      <c r="P821" s="478"/>
      <c r="Q821" s="478"/>
    </row>
    <row r="822" ht="25.15" customHeight="true" x14ac:dyDescent="0.2">
      <c r="C822" s="478"/>
      <c r="D822" s="478"/>
      <c r="E822" s="478"/>
      <c r="F822" s="478"/>
      <c r="G822" s="478"/>
      <c r="H822" s="478"/>
      <c r="I822" s="478"/>
      <c r="J822" s="478"/>
      <c r="K822" s="478"/>
      <c r="L822" s="478"/>
      <c r="M822" s="478"/>
      <c r="N822" s="478"/>
      <c r="O822" s="478"/>
      <c r="P822" s="478"/>
      <c r="Q822" s="478"/>
    </row>
    <row r="823" ht="25.15" customHeight="true" x14ac:dyDescent="0.2">
      <c r="C823" s="478"/>
      <c r="D823" s="478"/>
      <c r="E823" s="478"/>
      <c r="F823" s="478"/>
      <c r="G823" s="478"/>
      <c r="H823" s="478"/>
      <c r="I823" s="478"/>
      <c r="J823" s="478"/>
      <c r="K823" s="478"/>
      <c r="L823" s="478"/>
      <c r="M823" s="478"/>
      <c r="N823" s="478"/>
      <c r="O823" s="478"/>
      <c r="P823" s="478"/>
      <c r="Q823" s="478"/>
    </row>
    <row r="824" ht="25.15" customHeight="true" x14ac:dyDescent="0.2">
      <c r="C824" s="478"/>
      <c r="D824" s="478"/>
      <c r="E824" s="478"/>
      <c r="F824" s="478"/>
      <c r="G824" s="478"/>
      <c r="H824" s="478"/>
      <c r="I824" s="478"/>
      <c r="J824" s="478"/>
      <c r="K824" s="478"/>
      <c r="L824" s="478"/>
      <c r="M824" s="478"/>
      <c r="N824" s="478"/>
      <c r="O824" s="478"/>
      <c r="P824" s="478"/>
      <c r="Q824" s="478"/>
    </row>
    <row r="825" ht="25.15" customHeight="true" x14ac:dyDescent="0.2">
      <c r="C825" s="478"/>
      <c r="D825" s="478"/>
      <c r="E825" s="478"/>
      <c r="F825" s="478"/>
      <c r="G825" s="478"/>
      <c r="H825" s="478"/>
      <c r="I825" s="478"/>
      <c r="J825" s="478"/>
      <c r="K825" s="478"/>
      <c r="L825" s="478"/>
      <c r="M825" s="478"/>
      <c r="N825" s="478"/>
      <c r="O825" s="478"/>
      <c r="P825" s="478"/>
      <c r="Q825" s="478"/>
    </row>
    <row r="826" ht="25.15" customHeight="true" x14ac:dyDescent="0.2">
      <c r="C826" s="478"/>
      <c r="D826" s="478"/>
      <c r="E826" s="478"/>
      <c r="F826" s="478"/>
      <c r="G826" s="478"/>
      <c r="H826" s="478"/>
      <c r="I826" s="478"/>
      <c r="J826" s="478"/>
      <c r="K826" s="478"/>
      <c r="L826" s="478"/>
      <c r="M826" s="478"/>
      <c r="N826" s="478"/>
      <c r="O826" s="478"/>
      <c r="P826" s="478"/>
      <c r="Q826" s="478"/>
    </row>
    <row r="827" ht="25.15" customHeight="true" x14ac:dyDescent="0.2">
      <c r="C827" s="478"/>
      <c r="D827" s="478"/>
      <c r="E827" s="478"/>
      <c r="F827" s="478"/>
      <c r="G827" s="478"/>
      <c r="H827" s="478"/>
      <c r="I827" s="478"/>
      <c r="J827" s="478"/>
      <c r="K827" s="478"/>
      <c r="L827" s="478"/>
      <c r="M827" s="478"/>
      <c r="N827" s="478"/>
      <c r="O827" s="478"/>
      <c r="P827" s="478"/>
      <c r="Q827" s="478"/>
    </row>
    <row r="828" ht="25.15" customHeight="true" x14ac:dyDescent="0.2">
      <c r="C828" s="478"/>
      <c r="D828" s="478"/>
      <c r="E828" s="478"/>
      <c r="F828" s="478"/>
      <c r="G828" s="478"/>
      <c r="H828" s="478"/>
      <c r="I828" s="478"/>
      <c r="J828" s="478"/>
      <c r="K828" s="478"/>
      <c r="L828" s="478"/>
      <c r="M828" s="478"/>
      <c r="N828" s="478"/>
      <c r="O828" s="478"/>
      <c r="P828" s="478"/>
      <c r="Q828" s="478"/>
    </row>
    <row r="829" ht="25.15" customHeight="true" x14ac:dyDescent="0.2">
      <c r="C829" s="478"/>
      <c r="D829" s="478"/>
      <c r="E829" s="478"/>
      <c r="F829" s="478"/>
      <c r="G829" s="478"/>
      <c r="H829" s="478"/>
      <c r="I829" s="478"/>
      <c r="J829" s="478"/>
      <c r="K829" s="478"/>
      <c r="L829" s="478"/>
      <c r="M829" s="478"/>
      <c r="N829" s="478"/>
      <c r="O829" s="478"/>
      <c r="P829" s="478"/>
      <c r="Q829" s="478"/>
    </row>
    <row r="830" ht="25.15" customHeight="true" x14ac:dyDescent="0.2">
      <c r="C830" s="478"/>
      <c r="D830" s="478"/>
      <c r="E830" s="478"/>
      <c r="F830" s="478"/>
      <c r="G830" s="478"/>
      <c r="H830" s="478"/>
      <c r="I830" s="478"/>
      <c r="J830" s="478"/>
      <c r="K830" s="478"/>
      <c r="L830" s="478"/>
      <c r="M830" s="478"/>
      <c r="N830" s="478"/>
      <c r="O830" s="478"/>
      <c r="P830" s="478"/>
      <c r="Q830" s="478"/>
    </row>
    <row r="831" ht="25.15" customHeight="true" x14ac:dyDescent="0.2">
      <c r="C831" s="478"/>
      <c r="D831" s="478"/>
      <c r="E831" s="478"/>
      <c r="F831" s="478"/>
      <c r="G831" s="478"/>
      <c r="H831" s="478"/>
      <c r="I831" s="478"/>
      <c r="J831" s="478"/>
      <c r="K831" s="478"/>
      <c r="L831" s="478"/>
      <c r="M831" s="478"/>
      <c r="N831" s="478"/>
      <c r="O831" s="478"/>
      <c r="P831" s="478"/>
      <c r="Q831" s="478"/>
    </row>
    <row r="832" ht="25.15" customHeight="true" x14ac:dyDescent="0.2">
      <c r="C832" s="478"/>
      <c r="D832" s="478"/>
      <c r="E832" s="478"/>
      <c r="F832" s="478"/>
      <c r="G832" s="478"/>
      <c r="H832" s="478"/>
      <c r="I832" s="478"/>
      <c r="J832" s="478"/>
      <c r="K832" s="478"/>
      <c r="L832" s="478"/>
      <c r="M832" s="478"/>
      <c r="N832" s="478"/>
      <c r="O832" s="478"/>
      <c r="P832" s="478"/>
      <c r="Q832" s="478"/>
    </row>
    <row r="833" ht="25.15" customHeight="true" x14ac:dyDescent="0.2">
      <c r="C833" s="478"/>
      <c r="D833" s="478"/>
      <c r="E833" s="478"/>
      <c r="F833" s="478"/>
      <c r="G833" s="478"/>
      <c r="H833" s="478"/>
      <c r="I833" s="478"/>
      <c r="J833" s="478"/>
      <c r="K833" s="478"/>
      <c r="L833" s="478"/>
      <c r="M833" s="478"/>
      <c r="N833" s="478"/>
      <c r="O833" s="478"/>
      <c r="P833" s="478"/>
      <c r="Q833" s="478"/>
    </row>
    <row r="834" ht="25.15" customHeight="true" x14ac:dyDescent="0.2">
      <c r="C834" s="478"/>
      <c r="D834" s="478"/>
      <c r="E834" s="478"/>
      <c r="F834" s="478"/>
      <c r="G834" s="478"/>
      <c r="H834" s="478"/>
      <c r="I834" s="478"/>
      <c r="J834" s="478"/>
      <c r="K834" s="478"/>
      <c r="L834" s="478"/>
      <c r="M834" s="478"/>
      <c r="N834" s="478"/>
      <c r="O834" s="478"/>
      <c r="P834" s="478"/>
      <c r="Q834" s="478"/>
    </row>
    <row r="835" ht="25.15" customHeight="true" x14ac:dyDescent="0.2">
      <c r="C835" s="478"/>
      <c r="D835" s="478"/>
      <c r="E835" s="478"/>
      <c r="F835" s="478"/>
      <c r="G835" s="478"/>
      <c r="H835" s="478"/>
      <c r="I835" s="478"/>
      <c r="J835" s="478"/>
      <c r="K835" s="478"/>
      <c r="L835" s="478"/>
      <c r="M835" s="478"/>
      <c r="N835" s="478"/>
      <c r="O835" s="478"/>
      <c r="P835" s="478"/>
      <c r="Q835" s="478"/>
    </row>
    <row r="836" ht="25.15" customHeight="true" x14ac:dyDescent="0.2">
      <c r="C836" s="478"/>
      <c r="D836" s="478"/>
      <c r="E836" s="478"/>
      <c r="F836" s="478"/>
      <c r="G836" s="478"/>
      <c r="H836" s="478"/>
      <c r="I836" s="478"/>
      <c r="J836" s="478"/>
      <c r="K836" s="478"/>
      <c r="L836" s="478"/>
      <c r="M836" s="478"/>
      <c r="N836" s="478"/>
      <c r="O836" s="478"/>
      <c r="P836" s="478"/>
      <c r="Q836" s="478"/>
    </row>
    <row r="837" ht="25.15" customHeight="true" x14ac:dyDescent="0.2">
      <c r="C837" s="478"/>
      <c r="D837" s="478"/>
      <c r="E837" s="478"/>
      <c r="F837" s="478"/>
      <c r="G837" s="478"/>
      <c r="H837" s="478"/>
      <c r="I837" s="478"/>
      <c r="J837" s="478"/>
      <c r="K837" s="478"/>
      <c r="L837" s="478"/>
      <c r="M837" s="478"/>
      <c r="N837" s="478"/>
      <c r="O837" s="478"/>
      <c r="P837" s="478"/>
      <c r="Q837" s="478"/>
    </row>
    <row r="838" ht="25.15" customHeight="true" x14ac:dyDescent="0.2">
      <c r="C838" s="478"/>
      <c r="D838" s="478"/>
      <c r="E838" s="478"/>
      <c r="F838" s="478"/>
      <c r="G838" s="478"/>
      <c r="H838" s="478"/>
      <c r="I838" s="478"/>
      <c r="J838" s="478"/>
      <c r="K838" s="478"/>
      <c r="L838" s="478"/>
      <c r="M838" s="478"/>
      <c r="N838" s="478"/>
      <c r="O838" s="478"/>
      <c r="P838" s="478"/>
      <c r="Q838" s="478"/>
    </row>
    <row r="839" ht="25.15" customHeight="true" x14ac:dyDescent="0.2">
      <c r="C839" s="478"/>
      <c r="D839" s="478"/>
      <c r="E839" s="478"/>
      <c r="F839" s="478"/>
      <c r="G839" s="478"/>
      <c r="H839" s="478"/>
      <c r="I839" s="478"/>
      <c r="J839" s="478"/>
      <c r="K839" s="478"/>
      <c r="L839" s="478"/>
      <c r="M839" s="478"/>
      <c r="N839" s="478"/>
      <c r="O839" s="478"/>
      <c r="P839" s="478"/>
      <c r="Q839" s="478"/>
    </row>
    <row r="840" ht="25.15" customHeight="true" x14ac:dyDescent="0.2">
      <c r="C840" s="478"/>
      <c r="D840" s="478"/>
      <c r="E840" s="478"/>
      <c r="F840" s="478"/>
      <c r="G840" s="478"/>
      <c r="H840" s="478"/>
      <c r="I840" s="478"/>
      <c r="J840" s="478"/>
      <c r="K840" s="478"/>
      <c r="L840" s="478"/>
      <c r="M840" s="478"/>
      <c r="N840" s="478"/>
      <c r="O840" s="478"/>
      <c r="P840" s="478"/>
      <c r="Q840" s="478"/>
    </row>
    <row r="841" ht="25.15" customHeight="true" x14ac:dyDescent="0.2">
      <c r="C841" s="478"/>
      <c r="D841" s="478"/>
      <c r="E841" s="478"/>
      <c r="F841" s="478"/>
      <c r="G841" s="478"/>
      <c r="H841" s="478"/>
      <c r="I841" s="478"/>
      <c r="J841" s="478"/>
      <c r="K841" s="478"/>
      <c r="L841" s="478"/>
      <c r="M841" s="478"/>
      <c r="N841" s="478"/>
      <c r="O841" s="478"/>
      <c r="P841" s="478"/>
      <c r="Q841" s="478"/>
    </row>
    <row r="842" ht="25.15" customHeight="true" x14ac:dyDescent="0.2">
      <c r="C842" s="478"/>
      <c r="D842" s="478"/>
      <c r="E842" s="478"/>
      <c r="F842" s="478"/>
      <c r="G842" s="478"/>
      <c r="H842" s="478"/>
      <c r="I842" s="478"/>
      <c r="J842" s="478"/>
      <c r="K842" s="478"/>
      <c r="L842" s="478"/>
      <c r="M842" s="478"/>
      <c r="N842" s="478"/>
      <c r="O842" s="478"/>
      <c r="P842" s="478"/>
      <c r="Q842" s="478"/>
    </row>
    <row r="843" ht="25.15" customHeight="true" x14ac:dyDescent="0.2">
      <c r="C843" s="478"/>
      <c r="D843" s="478"/>
      <c r="E843" s="478"/>
      <c r="F843" s="478"/>
      <c r="G843" s="478"/>
      <c r="H843" s="478"/>
      <c r="I843" s="478"/>
      <c r="J843" s="478"/>
      <c r="K843" s="478"/>
      <c r="L843" s="478"/>
      <c r="M843" s="478"/>
      <c r="N843" s="478"/>
      <c r="O843" s="478"/>
      <c r="P843" s="478"/>
      <c r="Q843" s="478"/>
    </row>
    <row r="844" ht="25.15" customHeight="true" x14ac:dyDescent="0.2">
      <c r="C844" s="478"/>
      <c r="D844" s="478"/>
      <c r="E844" s="478"/>
      <c r="F844" s="478"/>
      <c r="G844" s="478"/>
      <c r="H844" s="478"/>
      <c r="I844" s="478"/>
      <c r="J844" s="478"/>
      <c r="K844" s="478"/>
      <c r="L844" s="478"/>
      <c r="M844" s="478"/>
      <c r="N844" s="478"/>
      <c r="O844" s="478"/>
      <c r="P844" s="478"/>
      <c r="Q844" s="478"/>
    </row>
    <row r="845" ht="25.15" customHeight="true" x14ac:dyDescent="0.2">
      <c r="C845" s="478"/>
      <c r="D845" s="478"/>
      <c r="E845" s="478"/>
      <c r="F845" s="478"/>
      <c r="G845" s="478"/>
      <c r="H845" s="478"/>
      <c r="I845" s="478"/>
      <c r="J845" s="478"/>
      <c r="K845" s="478"/>
      <c r="L845" s="478"/>
      <c r="M845" s="478"/>
      <c r="N845" s="478"/>
      <c r="O845" s="478"/>
      <c r="P845" s="478"/>
      <c r="Q845" s="478"/>
    </row>
    <row r="846" ht="25.15" customHeight="true" x14ac:dyDescent="0.2">
      <c r="C846" s="478"/>
      <c r="D846" s="478"/>
      <c r="E846" s="478"/>
      <c r="F846" s="478"/>
      <c r="G846" s="478"/>
      <c r="H846" s="478"/>
      <c r="I846" s="478"/>
      <c r="J846" s="478"/>
      <c r="K846" s="478"/>
      <c r="L846" s="478"/>
      <c r="M846" s="478"/>
      <c r="N846" s="478"/>
      <c r="O846" s="478"/>
      <c r="P846" s="478"/>
      <c r="Q846" s="478"/>
    </row>
    <row r="847" ht="25.15" customHeight="true" x14ac:dyDescent="0.2">
      <c r="C847" s="478"/>
      <c r="D847" s="478"/>
      <c r="E847" s="478"/>
      <c r="F847" s="478"/>
      <c r="G847" s="478"/>
      <c r="H847" s="478"/>
      <c r="I847" s="478"/>
      <c r="J847" s="478"/>
      <c r="K847" s="478"/>
      <c r="L847" s="478"/>
      <c r="M847" s="478"/>
      <c r="N847" s="478"/>
      <c r="O847" s="478"/>
      <c r="P847" s="478"/>
      <c r="Q847" s="478"/>
    </row>
    <row r="848" ht="25.15" customHeight="true" x14ac:dyDescent="0.2">
      <c r="C848" s="478"/>
      <c r="D848" s="478"/>
      <c r="E848" s="478"/>
      <c r="F848" s="478"/>
      <c r="G848" s="478"/>
      <c r="H848" s="478"/>
      <c r="I848" s="478"/>
      <c r="J848" s="478"/>
      <c r="K848" s="478"/>
      <c r="L848" s="478"/>
      <c r="M848" s="478"/>
      <c r="N848" s="478"/>
      <c r="O848" s="478"/>
      <c r="P848" s="478"/>
      <c r="Q848" s="478"/>
    </row>
    <row r="849" ht="25.15" customHeight="true" x14ac:dyDescent="0.2">
      <c r="C849" s="478"/>
      <c r="D849" s="478"/>
      <c r="E849" s="478"/>
      <c r="F849" s="478"/>
      <c r="G849" s="478"/>
      <c r="H849" s="478"/>
      <c r="I849" s="478"/>
      <c r="J849" s="478"/>
      <c r="K849" s="478"/>
      <c r="L849" s="478"/>
      <c r="M849" s="478"/>
      <c r="N849" s="478"/>
      <c r="O849" s="478"/>
      <c r="P849" s="478"/>
      <c r="Q849" s="478"/>
    </row>
    <row r="850" ht="25.15" customHeight="true" x14ac:dyDescent="0.2">
      <c r="C850" s="478"/>
      <c r="D850" s="478"/>
      <c r="E850" s="478"/>
      <c r="F850" s="478"/>
      <c r="G850" s="478"/>
      <c r="H850" s="478"/>
      <c r="I850" s="478"/>
      <c r="J850" s="478"/>
      <c r="K850" s="478"/>
      <c r="L850" s="478"/>
      <c r="M850" s="478"/>
      <c r="N850" s="478"/>
      <c r="O850" s="478"/>
      <c r="P850" s="478"/>
      <c r="Q850" s="478"/>
    </row>
    <row r="851" ht="25.15" customHeight="true" x14ac:dyDescent="0.2">
      <c r="C851" s="478"/>
      <c r="D851" s="478"/>
      <c r="E851" s="478"/>
      <c r="F851" s="478"/>
      <c r="G851" s="478"/>
      <c r="H851" s="478"/>
      <c r="I851" s="478"/>
      <c r="J851" s="478"/>
      <c r="K851" s="478"/>
      <c r="L851" s="478"/>
      <c r="M851" s="478"/>
      <c r="N851" s="478"/>
      <c r="O851" s="478"/>
      <c r="P851" s="478"/>
      <c r="Q851" s="478"/>
    </row>
    <row r="852" ht="25.15" customHeight="true" x14ac:dyDescent="0.2">
      <c r="C852" s="478"/>
      <c r="D852" s="478"/>
      <c r="E852" s="478"/>
      <c r="F852" s="478"/>
      <c r="G852" s="478"/>
      <c r="H852" s="478"/>
      <c r="I852" s="478"/>
      <c r="J852" s="478"/>
      <c r="K852" s="478"/>
      <c r="L852" s="478"/>
      <c r="M852" s="478"/>
      <c r="N852" s="478"/>
      <c r="O852" s="478"/>
      <c r="P852" s="478"/>
      <c r="Q852" s="478"/>
    </row>
    <row r="853" ht="25.15" customHeight="true" x14ac:dyDescent="0.2">
      <c r="C853" s="478"/>
      <c r="D853" s="478"/>
      <c r="E853" s="478"/>
      <c r="F853" s="478"/>
      <c r="G853" s="478"/>
      <c r="H853" s="478"/>
      <c r="I853" s="478"/>
      <c r="J853" s="478"/>
      <c r="K853" s="478"/>
      <c r="L853" s="478"/>
      <c r="M853" s="478"/>
      <c r="N853" s="478"/>
      <c r="O853" s="478"/>
      <c r="P853" s="478"/>
      <c r="Q853" s="478"/>
    </row>
    <row r="854" ht="25.15" customHeight="true" x14ac:dyDescent="0.2">
      <c r="C854" s="478"/>
      <c r="D854" s="478"/>
      <c r="E854" s="478"/>
      <c r="F854" s="478"/>
      <c r="G854" s="478"/>
      <c r="H854" s="478"/>
      <c r="I854" s="478"/>
      <c r="J854" s="478"/>
      <c r="K854" s="478"/>
      <c r="L854" s="478"/>
      <c r="M854" s="478"/>
      <c r="N854" s="478"/>
      <c r="O854" s="478"/>
      <c r="P854" s="478"/>
      <c r="Q854" s="478"/>
    </row>
    <row r="855" ht="25.15" customHeight="true" x14ac:dyDescent="0.2">
      <c r="C855" s="478"/>
      <c r="D855" s="478"/>
      <c r="E855" s="478"/>
      <c r="F855" s="478"/>
      <c r="G855" s="478"/>
      <c r="H855" s="478"/>
      <c r="I855" s="478"/>
      <c r="J855" s="478"/>
      <c r="K855" s="478"/>
      <c r="L855" s="478"/>
      <c r="M855" s="478"/>
      <c r="N855" s="478"/>
      <c r="O855" s="478"/>
      <c r="P855" s="478"/>
      <c r="Q855" s="478"/>
    </row>
    <row r="856" ht="25.15" customHeight="true" x14ac:dyDescent="0.2">
      <c r="C856" s="478"/>
      <c r="D856" s="478"/>
      <c r="E856" s="478"/>
      <c r="F856" s="478"/>
      <c r="G856" s="478"/>
      <c r="H856" s="478"/>
      <c r="I856" s="478"/>
      <c r="J856" s="478"/>
      <c r="K856" s="478"/>
      <c r="L856" s="478"/>
      <c r="M856" s="478"/>
      <c r="N856" s="478"/>
      <c r="O856" s="478"/>
      <c r="P856" s="478"/>
      <c r="Q856" s="478"/>
    </row>
    <row r="857" ht="25.15" customHeight="true" x14ac:dyDescent="0.2">
      <c r="C857" s="478"/>
      <c r="D857" s="478"/>
      <c r="E857" s="478"/>
      <c r="F857" s="478"/>
      <c r="G857" s="478"/>
      <c r="H857" s="478"/>
      <c r="I857" s="478"/>
      <c r="J857" s="478"/>
      <c r="K857" s="478"/>
      <c r="L857" s="478"/>
      <c r="M857" s="478"/>
      <c r="N857" s="478"/>
      <c r="O857" s="478"/>
      <c r="P857" s="478"/>
      <c r="Q857" s="478"/>
    </row>
    <row r="858" ht="25.15" customHeight="true" x14ac:dyDescent="0.2">
      <c r="C858" s="478"/>
      <c r="D858" s="478"/>
      <c r="E858" s="478"/>
      <c r="F858" s="478"/>
      <c r="G858" s="478"/>
      <c r="H858" s="478"/>
      <c r="I858" s="478"/>
      <c r="J858" s="478"/>
      <c r="K858" s="478"/>
      <c r="L858" s="478"/>
      <c r="M858" s="478"/>
      <c r="N858" s="478"/>
      <c r="O858" s="478"/>
      <c r="P858" s="478"/>
      <c r="Q858" s="478"/>
    </row>
    <row r="859" ht="25.15" customHeight="true" x14ac:dyDescent="0.2">
      <c r="C859" s="478"/>
      <c r="D859" s="478"/>
      <c r="E859" s="478"/>
      <c r="F859" s="478"/>
      <c r="G859" s="478"/>
      <c r="H859" s="478"/>
      <c r="I859" s="478"/>
      <c r="J859" s="478"/>
      <c r="K859" s="478"/>
      <c r="L859" s="478"/>
      <c r="M859" s="478"/>
      <c r="N859" s="478"/>
      <c r="O859" s="478"/>
      <c r="P859" s="478"/>
      <c r="Q859" s="478"/>
    </row>
    <row r="860" ht="25.15" customHeight="true" x14ac:dyDescent="0.2">
      <c r="C860" s="478"/>
      <c r="D860" s="478"/>
      <c r="E860" s="478"/>
      <c r="F860" s="478"/>
      <c r="G860" s="478"/>
      <c r="H860" s="478"/>
      <c r="I860" s="478"/>
      <c r="J860" s="478"/>
      <c r="K860" s="478"/>
      <c r="L860" s="478"/>
      <c r="M860" s="478"/>
      <c r="N860" s="478"/>
      <c r="O860" s="478"/>
      <c r="P860" s="478"/>
      <c r="Q860" s="478"/>
    </row>
    <row r="861" ht="25.15" customHeight="true" x14ac:dyDescent="0.2">
      <c r="C861" s="478"/>
      <c r="D861" s="478"/>
      <c r="E861" s="478"/>
      <c r="F861" s="478"/>
      <c r="G861" s="478"/>
      <c r="H861" s="478"/>
      <c r="I861" s="478"/>
      <c r="J861" s="478"/>
      <c r="K861" s="478"/>
      <c r="L861" s="478"/>
      <c r="M861" s="478"/>
      <c r="N861" s="478"/>
      <c r="O861" s="478"/>
      <c r="P861" s="478"/>
      <c r="Q861" s="478"/>
    </row>
    <row r="862" ht="25.15" customHeight="true" x14ac:dyDescent="0.2">
      <c r="C862" s="478"/>
      <c r="D862" s="478"/>
      <c r="E862" s="478"/>
      <c r="F862" s="478"/>
      <c r="G862" s="478"/>
      <c r="H862" s="478"/>
      <c r="I862" s="478"/>
      <c r="J862" s="478"/>
      <c r="K862" s="478"/>
      <c r="L862" s="478"/>
      <c r="M862" s="478"/>
      <c r="N862" s="478"/>
      <c r="O862" s="478"/>
      <c r="P862" s="478"/>
      <c r="Q862" s="478"/>
    </row>
    <row r="863" ht="25.15" customHeight="true" x14ac:dyDescent="0.2">
      <c r="C863" s="478"/>
      <c r="D863" s="478"/>
      <c r="E863" s="478"/>
      <c r="F863" s="478"/>
      <c r="G863" s="478"/>
      <c r="H863" s="478"/>
      <c r="I863" s="478"/>
      <c r="J863" s="478"/>
      <c r="K863" s="478"/>
      <c r="L863" s="478"/>
      <c r="M863" s="478"/>
      <c r="N863" s="478"/>
      <c r="O863" s="478"/>
      <c r="P863" s="478"/>
      <c r="Q863" s="478"/>
    </row>
    <row r="864" ht="25.15" customHeight="true" x14ac:dyDescent="0.2">
      <c r="C864" s="478"/>
      <c r="D864" s="478"/>
      <c r="E864" s="478"/>
      <c r="F864" s="478"/>
      <c r="G864" s="478"/>
      <c r="H864" s="478"/>
      <c r="I864" s="478"/>
      <c r="J864" s="478"/>
      <c r="K864" s="478"/>
      <c r="L864" s="478"/>
      <c r="M864" s="478"/>
      <c r="N864" s="478"/>
      <c r="O864" s="478"/>
      <c r="P864" s="478"/>
      <c r="Q864" s="478"/>
    </row>
    <row r="865" ht="25.15" customHeight="true" x14ac:dyDescent="0.2">
      <c r="C865" s="478"/>
      <c r="D865" s="478"/>
      <c r="E865" s="478"/>
      <c r="F865" s="478"/>
      <c r="G865" s="478"/>
      <c r="H865" s="478"/>
      <c r="I865" s="478"/>
      <c r="J865" s="478"/>
      <c r="K865" s="478"/>
      <c r="L865" s="478"/>
      <c r="M865" s="478"/>
      <c r="N865" s="478"/>
      <c r="O865" s="478"/>
      <c r="P865" s="478"/>
      <c r="Q865" s="478"/>
    </row>
    <row r="866" ht="25.15" customHeight="true" x14ac:dyDescent="0.2">
      <c r="C866" s="478"/>
      <c r="D866" s="478"/>
      <c r="E866" s="478"/>
      <c r="F866" s="478"/>
      <c r="G866" s="478"/>
      <c r="H866" s="478"/>
      <c r="I866" s="478"/>
      <c r="J866" s="478"/>
      <c r="K866" s="478"/>
      <c r="L866" s="478"/>
      <c r="M866" s="478"/>
      <c r="N866" s="478"/>
      <c r="O866" s="478"/>
      <c r="P866" s="478"/>
      <c r="Q866" s="478"/>
    </row>
    <row r="867" ht="25.15" customHeight="true" x14ac:dyDescent="0.2">
      <c r="C867" s="478"/>
      <c r="D867" s="478"/>
      <c r="E867" s="478"/>
      <c r="F867" s="478"/>
      <c r="G867" s="478"/>
      <c r="H867" s="478"/>
      <c r="I867" s="478"/>
      <c r="J867" s="478"/>
      <c r="K867" s="478"/>
      <c r="L867" s="478"/>
      <c r="M867" s="478"/>
      <c r="N867" s="478"/>
      <c r="O867" s="478"/>
      <c r="P867" s="478"/>
      <c r="Q867" s="478"/>
    </row>
    <row r="868" ht="25.15" customHeight="true" x14ac:dyDescent="0.2">
      <c r="C868" s="478"/>
      <c r="D868" s="478"/>
      <c r="E868" s="478"/>
      <c r="F868" s="478"/>
      <c r="G868" s="478"/>
      <c r="H868" s="478"/>
      <c r="I868" s="478"/>
      <c r="J868" s="478"/>
      <c r="K868" s="478"/>
      <c r="L868" s="478"/>
      <c r="M868" s="478"/>
      <c r="N868" s="478"/>
      <c r="O868" s="478"/>
      <c r="P868" s="478"/>
      <c r="Q868" s="478"/>
    </row>
    <row r="869" ht="25.15" customHeight="true" x14ac:dyDescent="0.2">
      <c r="C869" s="478"/>
      <c r="D869" s="478"/>
      <c r="E869" s="478"/>
      <c r="F869" s="478"/>
      <c r="G869" s="478"/>
      <c r="H869" s="478"/>
      <c r="I869" s="478"/>
      <c r="J869" s="478"/>
      <c r="K869" s="478"/>
      <c r="L869" s="478"/>
      <c r="M869" s="478"/>
      <c r="N869" s="478"/>
      <c r="O869" s="478"/>
      <c r="P869" s="478"/>
      <c r="Q869" s="478"/>
    </row>
    <row r="870" ht="25.15" customHeight="true" x14ac:dyDescent="0.2">
      <c r="C870" s="478"/>
      <c r="D870" s="478"/>
      <c r="E870" s="478"/>
      <c r="F870" s="478"/>
      <c r="G870" s="478"/>
      <c r="H870" s="478"/>
      <c r="I870" s="478"/>
      <c r="J870" s="478"/>
      <c r="K870" s="478"/>
      <c r="L870" s="478"/>
      <c r="M870" s="478"/>
      <c r="N870" s="478"/>
      <c r="O870" s="478"/>
      <c r="P870" s="478"/>
      <c r="Q870" s="478"/>
    </row>
    <row r="871" ht="25.15" customHeight="true" x14ac:dyDescent="0.2">
      <c r="C871" s="478"/>
      <c r="D871" s="478"/>
      <c r="E871" s="478"/>
      <c r="F871" s="478"/>
      <c r="G871" s="478"/>
      <c r="H871" s="478"/>
      <c r="I871" s="478"/>
      <c r="J871" s="478"/>
      <c r="K871" s="478"/>
      <c r="L871" s="478"/>
      <c r="M871" s="478"/>
      <c r="N871" s="478"/>
      <c r="O871" s="478"/>
      <c r="P871" s="478"/>
      <c r="Q871" s="478"/>
    </row>
    <row r="872" ht="25.15" customHeight="true" x14ac:dyDescent="0.2">
      <c r="C872" s="478"/>
      <c r="D872" s="478"/>
      <c r="E872" s="478"/>
      <c r="F872" s="478"/>
      <c r="G872" s="478"/>
      <c r="H872" s="478"/>
      <c r="I872" s="478"/>
      <c r="J872" s="478"/>
      <c r="K872" s="478"/>
      <c r="L872" s="478"/>
      <c r="M872" s="478"/>
      <c r="N872" s="478"/>
      <c r="O872" s="478"/>
      <c r="P872" s="478"/>
      <c r="Q872" s="478"/>
    </row>
    <row r="873" ht="25.15" customHeight="true" x14ac:dyDescent="0.2">
      <c r="C873" s="478"/>
      <c r="D873" s="478"/>
      <c r="E873" s="478"/>
      <c r="F873" s="478"/>
      <c r="G873" s="478"/>
      <c r="H873" s="478"/>
      <c r="I873" s="478"/>
      <c r="J873" s="478"/>
      <c r="K873" s="478"/>
      <c r="L873" s="478"/>
      <c r="M873" s="478"/>
      <c r="N873" s="478"/>
      <c r="O873" s="478"/>
      <c r="P873" s="478"/>
      <c r="Q873" s="478"/>
    </row>
    <row r="874" ht="25.15" customHeight="true" x14ac:dyDescent="0.2">
      <c r="C874" s="478"/>
      <c r="D874" s="478"/>
      <c r="E874" s="478"/>
      <c r="F874" s="478"/>
      <c r="G874" s="478"/>
      <c r="H874" s="478"/>
      <c r="I874" s="478"/>
      <c r="J874" s="478"/>
      <c r="K874" s="478"/>
      <c r="L874" s="478"/>
      <c r="M874" s="478"/>
      <c r="N874" s="478"/>
      <c r="O874" s="478"/>
      <c r="P874" s="478"/>
      <c r="Q874" s="478"/>
    </row>
    <row r="875" ht="25.15" customHeight="true" x14ac:dyDescent="0.2">
      <c r="C875" s="478"/>
      <c r="D875" s="478"/>
      <c r="E875" s="478"/>
      <c r="F875" s="478"/>
      <c r="G875" s="478"/>
      <c r="H875" s="478"/>
      <c r="I875" s="478"/>
      <c r="J875" s="478"/>
      <c r="K875" s="478"/>
      <c r="L875" s="478"/>
      <c r="M875" s="478"/>
      <c r="N875" s="478"/>
      <c r="O875" s="478"/>
      <c r="P875" s="478"/>
      <c r="Q875" s="478"/>
    </row>
    <row r="876" ht="25.15" customHeight="true" x14ac:dyDescent="0.2">
      <c r="C876" s="478"/>
      <c r="D876" s="478"/>
      <c r="E876" s="478"/>
      <c r="F876" s="478"/>
      <c r="G876" s="478"/>
      <c r="H876" s="478"/>
      <c r="I876" s="478"/>
      <c r="J876" s="478"/>
      <c r="K876" s="478"/>
      <c r="L876" s="478"/>
      <c r="M876" s="478"/>
      <c r="N876" s="478"/>
      <c r="O876" s="478"/>
      <c r="P876" s="478"/>
      <c r="Q876" s="478"/>
    </row>
    <row r="877" ht="25.15" customHeight="true" x14ac:dyDescent="0.2">
      <c r="C877" s="478"/>
      <c r="D877" s="478"/>
      <c r="E877" s="478"/>
      <c r="F877" s="478"/>
      <c r="G877" s="478"/>
      <c r="H877" s="478"/>
      <c r="I877" s="478"/>
      <c r="J877" s="478"/>
      <c r="K877" s="478"/>
      <c r="L877" s="478"/>
      <c r="M877" s="478"/>
      <c r="N877" s="478"/>
      <c r="O877" s="478"/>
      <c r="P877" s="478"/>
      <c r="Q877" s="478"/>
    </row>
    <row r="878" ht="25.15" customHeight="true" x14ac:dyDescent="0.2">
      <c r="C878" s="478"/>
      <c r="D878" s="478"/>
      <c r="E878" s="478"/>
      <c r="F878" s="478"/>
      <c r="G878" s="478"/>
      <c r="H878" s="478"/>
      <c r="I878" s="478"/>
      <c r="J878" s="478"/>
      <c r="K878" s="478"/>
      <c r="L878" s="478"/>
      <c r="M878" s="478"/>
      <c r="N878" s="478"/>
      <c r="O878" s="478"/>
      <c r="P878" s="478"/>
      <c r="Q878" s="478"/>
    </row>
    <row r="879" ht="25.15" customHeight="true" x14ac:dyDescent="0.2">
      <c r="C879" s="478"/>
      <c r="D879" s="478"/>
      <c r="E879" s="478"/>
      <c r="F879" s="478"/>
      <c r="G879" s="478"/>
      <c r="H879" s="478"/>
      <c r="I879" s="478"/>
      <c r="J879" s="478"/>
      <c r="K879" s="478"/>
      <c r="L879" s="478"/>
      <c r="M879" s="478"/>
      <c r="N879" s="478"/>
      <c r="O879" s="478"/>
      <c r="P879" s="478"/>
      <c r="Q879" s="478"/>
    </row>
    <row r="880" ht="25.15" customHeight="true" x14ac:dyDescent="0.2">
      <c r="C880" s="478"/>
      <c r="D880" s="478"/>
      <c r="E880" s="478"/>
      <c r="F880" s="478"/>
      <c r="G880" s="478"/>
      <c r="H880" s="478"/>
      <c r="I880" s="478"/>
      <c r="J880" s="478"/>
      <c r="K880" s="478"/>
      <c r="L880" s="478"/>
      <c r="M880" s="478"/>
      <c r="N880" s="478"/>
      <c r="O880" s="478"/>
      <c r="P880" s="478"/>
      <c r="Q880" s="478"/>
    </row>
    <row r="881" ht="25.15" customHeight="true" x14ac:dyDescent="0.2">
      <c r="C881" s="478"/>
      <c r="D881" s="478"/>
      <c r="E881" s="478"/>
      <c r="F881" s="478"/>
      <c r="G881" s="478"/>
      <c r="H881" s="478"/>
      <c r="I881" s="478"/>
      <c r="J881" s="478"/>
      <c r="K881" s="478"/>
      <c r="L881" s="478"/>
      <c r="M881" s="478"/>
      <c r="N881" s="478"/>
      <c r="O881" s="478"/>
      <c r="P881" s="478"/>
      <c r="Q881" s="478"/>
    </row>
    <row r="882" ht="25.15" customHeight="true" x14ac:dyDescent="0.2">
      <c r="C882" s="478"/>
      <c r="D882" s="478"/>
      <c r="E882" s="478"/>
      <c r="F882" s="478"/>
      <c r="G882" s="478"/>
      <c r="H882" s="478"/>
      <c r="I882" s="478"/>
      <c r="J882" s="478"/>
      <c r="K882" s="478"/>
      <c r="L882" s="478"/>
      <c r="M882" s="478"/>
      <c r="N882" s="478"/>
      <c r="O882" s="478"/>
      <c r="P882" s="478"/>
      <c r="Q882" s="478"/>
    </row>
    <row r="883" ht="25.15" customHeight="true" x14ac:dyDescent="0.2">
      <c r="C883" s="478"/>
      <c r="D883" s="478"/>
      <c r="E883" s="478"/>
      <c r="F883" s="478"/>
      <c r="G883" s="478"/>
      <c r="H883" s="478"/>
      <c r="I883" s="478"/>
      <c r="J883" s="478"/>
      <c r="K883" s="478"/>
      <c r="L883" s="478"/>
      <c r="M883" s="478"/>
      <c r="N883" s="478"/>
      <c r="O883" s="478"/>
      <c r="P883" s="478"/>
      <c r="Q883" s="478"/>
    </row>
    <row r="884" ht="25.15" customHeight="true" x14ac:dyDescent="0.2">
      <c r="C884" s="478"/>
      <c r="D884" s="478"/>
      <c r="E884" s="478"/>
      <c r="F884" s="478"/>
      <c r="G884" s="478"/>
      <c r="H884" s="478"/>
      <c r="I884" s="478"/>
      <c r="J884" s="478"/>
      <c r="K884" s="478"/>
      <c r="L884" s="478"/>
      <c r="M884" s="478"/>
      <c r="N884" s="478"/>
      <c r="O884" s="478"/>
      <c r="P884" s="478"/>
      <c r="Q884" s="478"/>
    </row>
    <row r="885" ht="25.15" customHeight="true" x14ac:dyDescent="0.2">
      <c r="C885" s="478"/>
      <c r="D885" s="478"/>
      <c r="E885" s="478"/>
      <c r="F885" s="478"/>
      <c r="G885" s="478"/>
      <c r="H885" s="478"/>
      <c r="I885" s="478"/>
      <c r="J885" s="478"/>
      <c r="K885" s="478"/>
      <c r="L885" s="478"/>
      <c r="M885" s="478"/>
      <c r="N885" s="478"/>
      <c r="O885" s="478"/>
      <c r="P885" s="478"/>
      <c r="Q885" s="478"/>
    </row>
    <row r="886" ht="25.15" customHeight="true" x14ac:dyDescent="0.2">
      <c r="C886" s="478"/>
      <c r="D886" s="478"/>
      <c r="E886" s="478"/>
      <c r="F886" s="478"/>
      <c r="G886" s="478"/>
      <c r="H886" s="478"/>
      <c r="I886" s="478"/>
      <c r="J886" s="478"/>
      <c r="K886" s="478"/>
      <c r="L886" s="478"/>
      <c r="M886" s="478"/>
      <c r="N886" s="478"/>
      <c r="O886" s="478"/>
      <c r="P886" s="478"/>
      <c r="Q886" s="478"/>
    </row>
    <row r="887" ht="25.15" customHeight="true" x14ac:dyDescent="0.2">
      <c r="C887" s="478"/>
      <c r="D887" s="478"/>
      <c r="E887" s="478"/>
      <c r="F887" s="478"/>
      <c r="G887" s="478"/>
      <c r="H887" s="478"/>
      <c r="I887" s="478"/>
      <c r="J887" s="478"/>
      <c r="K887" s="478"/>
      <c r="L887" s="478"/>
      <c r="M887" s="478"/>
      <c r="N887" s="478"/>
      <c r="O887" s="478"/>
      <c r="P887" s="478"/>
      <c r="Q887" s="478"/>
    </row>
    <row r="888" ht="25.15" customHeight="true" x14ac:dyDescent="0.2">
      <c r="C888" s="478"/>
      <c r="D888" s="478"/>
      <c r="E888" s="478"/>
      <c r="F888" s="478"/>
      <c r="G888" s="478"/>
      <c r="H888" s="478"/>
      <c r="I888" s="478"/>
      <c r="J888" s="478"/>
      <c r="K888" s="478"/>
      <c r="L888" s="478"/>
      <c r="M888" s="478"/>
      <c r="N888" s="478"/>
      <c r="O888" s="478"/>
      <c r="P888" s="478"/>
      <c r="Q888" s="478"/>
    </row>
    <row r="889" ht="25.15" customHeight="true" x14ac:dyDescent="0.2">
      <c r="C889" s="478"/>
      <c r="D889" s="478"/>
      <c r="E889" s="478"/>
      <c r="F889" s="478"/>
      <c r="G889" s="478"/>
      <c r="H889" s="478"/>
      <c r="I889" s="478"/>
      <c r="J889" s="478"/>
      <c r="K889" s="478"/>
      <c r="L889" s="478"/>
      <c r="M889" s="478"/>
      <c r="N889" s="478"/>
      <c r="O889" s="478"/>
      <c r="P889" s="478"/>
      <c r="Q889" s="478"/>
    </row>
    <row r="890" ht="25.15" customHeight="true" x14ac:dyDescent="0.2">
      <c r="C890" s="478"/>
      <c r="D890" s="478"/>
      <c r="E890" s="478"/>
      <c r="F890" s="478"/>
      <c r="G890" s="478"/>
      <c r="H890" s="478"/>
      <c r="I890" s="478"/>
      <c r="J890" s="478"/>
      <c r="K890" s="478"/>
      <c r="L890" s="478"/>
      <c r="M890" s="478"/>
      <c r="N890" s="478"/>
      <c r="O890" s="478"/>
      <c r="P890" s="478"/>
      <c r="Q890" s="478"/>
    </row>
    <row r="891" ht="25.15" customHeight="true" x14ac:dyDescent="0.2">
      <c r="C891" s="478"/>
      <c r="D891" s="478"/>
      <c r="E891" s="478"/>
      <c r="F891" s="478"/>
      <c r="G891" s="478"/>
      <c r="H891" s="478"/>
      <c r="I891" s="478"/>
      <c r="J891" s="478"/>
      <c r="K891" s="478"/>
      <c r="L891" s="478"/>
      <c r="M891" s="478"/>
      <c r="N891" s="478"/>
      <c r="O891" s="478"/>
      <c r="P891" s="478"/>
      <c r="Q891" s="478"/>
    </row>
    <row r="892" ht="25.15" customHeight="true" x14ac:dyDescent="0.2">
      <c r="C892" s="478"/>
      <c r="D892" s="478"/>
      <c r="E892" s="478"/>
      <c r="F892" s="478"/>
      <c r="G892" s="478"/>
      <c r="H892" s="478"/>
      <c r="I892" s="478"/>
      <c r="J892" s="478"/>
      <c r="K892" s="478"/>
      <c r="L892" s="478"/>
      <c r="M892" s="478"/>
      <c r="N892" s="478"/>
      <c r="O892" s="478"/>
      <c r="P892" s="478"/>
      <c r="Q892" s="478"/>
    </row>
    <row r="893" ht="25.15" customHeight="true" x14ac:dyDescent="0.2">
      <c r="C893" s="478"/>
      <c r="D893" s="478"/>
      <c r="E893" s="478"/>
      <c r="F893" s="478"/>
      <c r="G893" s="478"/>
      <c r="H893" s="478"/>
      <c r="I893" s="478"/>
      <c r="J893" s="478"/>
      <c r="K893" s="478"/>
      <c r="L893" s="478"/>
      <c r="M893" s="478"/>
      <c r="N893" s="478"/>
      <c r="O893" s="478"/>
      <c r="P893" s="478"/>
      <c r="Q893" s="478"/>
    </row>
    <row r="894" ht="25.15" customHeight="true" x14ac:dyDescent="0.2">
      <c r="C894" s="478"/>
      <c r="D894" s="478"/>
      <c r="E894" s="478"/>
      <c r="F894" s="478"/>
      <c r="G894" s="478"/>
      <c r="H894" s="478"/>
      <c r="I894" s="478"/>
      <c r="J894" s="478"/>
      <c r="K894" s="478"/>
      <c r="L894" s="478"/>
      <c r="M894" s="478"/>
      <c r="N894" s="478"/>
      <c r="O894" s="478"/>
      <c r="P894" s="478"/>
      <c r="Q894" s="478"/>
    </row>
    <row r="895" ht="25.15" customHeight="true" x14ac:dyDescent="0.2">
      <c r="C895" s="478"/>
      <c r="D895" s="478"/>
      <c r="E895" s="478"/>
      <c r="F895" s="478"/>
      <c r="G895" s="478"/>
      <c r="H895" s="478"/>
      <c r="I895" s="478"/>
      <c r="J895" s="478"/>
      <c r="K895" s="478"/>
      <c r="L895" s="478"/>
      <c r="M895" s="478"/>
      <c r="N895" s="478"/>
      <c r="O895" s="478"/>
      <c r="P895" s="478"/>
      <c r="Q895" s="478"/>
    </row>
    <row r="896" ht="25.15" customHeight="true" x14ac:dyDescent="0.2">
      <c r="C896" s="478"/>
      <c r="D896" s="478"/>
      <c r="E896" s="478"/>
      <c r="F896" s="478"/>
      <c r="G896" s="478"/>
      <c r="H896" s="478"/>
      <c r="I896" s="478"/>
      <c r="J896" s="478"/>
      <c r="K896" s="478"/>
      <c r="L896" s="478"/>
      <c r="M896" s="478"/>
      <c r="N896" s="478"/>
      <c r="O896" s="478"/>
      <c r="P896" s="478"/>
      <c r="Q896" s="478"/>
    </row>
    <row r="897" ht="25.15" customHeight="true" x14ac:dyDescent="0.2">
      <c r="C897" s="478"/>
      <c r="D897" s="478"/>
      <c r="E897" s="478"/>
      <c r="F897" s="478"/>
      <c r="G897" s="478"/>
      <c r="H897" s="478"/>
      <c r="I897" s="478"/>
      <c r="J897" s="478"/>
      <c r="K897" s="478"/>
      <c r="L897" s="478"/>
      <c r="M897" s="478"/>
      <c r="N897" s="478"/>
      <c r="O897" s="478"/>
      <c r="P897" s="478"/>
      <c r="Q897" s="478"/>
    </row>
    <row r="898" ht="25.15" customHeight="true" x14ac:dyDescent="0.2">
      <c r="C898" s="478"/>
      <c r="D898" s="478"/>
      <c r="E898" s="478"/>
      <c r="F898" s="478"/>
      <c r="G898" s="478"/>
      <c r="H898" s="478"/>
      <c r="I898" s="478"/>
      <c r="J898" s="478"/>
      <c r="K898" s="478"/>
      <c r="L898" s="478"/>
      <c r="M898" s="478"/>
      <c r="N898" s="478"/>
      <c r="O898" s="478"/>
      <c r="P898" s="478"/>
      <c r="Q898" s="478"/>
    </row>
    <row r="899" ht="25.15" customHeight="true" x14ac:dyDescent="0.2">
      <c r="C899" s="478"/>
      <c r="D899" s="478"/>
      <c r="E899" s="478"/>
      <c r="F899" s="478"/>
      <c r="G899" s="478"/>
      <c r="H899" s="478"/>
      <c r="I899" s="478"/>
      <c r="J899" s="478"/>
      <c r="K899" s="478"/>
      <c r="L899" s="478"/>
      <c r="M899" s="478"/>
      <c r="N899" s="478"/>
      <c r="O899" s="478"/>
      <c r="P899" s="478"/>
      <c r="Q899" s="478"/>
    </row>
    <row r="900" ht="25.15" customHeight="true" x14ac:dyDescent="0.2">
      <c r="C900" s="478"/>
      <c r="D900" s="478"/>
      <c r="E900" s="478"/>
      <c r="F900" s="478"/>
      <c r="G900" s="478"/>
      <c r="H900" s="478"/>
      <c r="I900" s="478"/>
      <c r="J900" s="478"/>
      <c r="K900" s="478"/>
      <c r="L900" s="478"/>
      <c r="M900" s="478"/>
      <c r="N900" s="478"/>
      <c r="O900" s="478"/>
      <c r="P900" s="478"/>
      <c r="Q900" s="478"/>
    </row>
    <row r="901" ht="25.15" customHeight="true" x14ac:dyDescent="0.2">
      <c r="C901" s="478"/>
      <c r="D901" s="478"/>
      <c r="E901" s="478"/>
      <c r="F901" s="478"/>
      <c r="G901" s="478"/>
      <c r="H901" s="478"/>
      <c r="I901" s="478"/>
      <c r="J901" s="478"/>
      <c r="K901" s="478"/>
      <c r="L901" s="478"/>
      <c r="M901" s="478"/>
      <c r="N901" s="478"/>
      <c r="O901" s="478"/>
      <c r="P901" s="478"/>
      <c r="Q901" s="478"/>
    </row>
    <row r="902" ht="25.15" customHeight="true" x14ac:dyDescent="0.2">
      <c r="C902" s="478"/>
      <c r="D902" s="478"/>
      <c r="E902" s="478"/>
      <c r="F902" s="478"/>
      <c r="G902" s="478"/>
      <c r="H902" s="478"/>
      <c r="I902" s="478"/>
      <c r="J902" s="478"/>
      <c r="K902" s="478"/>
      <c r="L902" s="478"/>
      <c r="M902" s="478"/>
      <c r="N902" s="478"/>
      <c r="O902" s="478"/>
      <c r="P902" s="478"/>
      <c r="Q902" s="478"/>
    </row>
    <row r="903" ht="25.15" customHeight="true" x14ac:dyDescent="0.2">
      <c r="C903" s="478"/>
      <c r="D903" s="478"/>
      <c r="E903" s="478"/>
      <c r="F903" s="478"/>
      <c r="G903" s="478"/>
      <c r="H903" s="478"/>
      <c r="I903" s="478"/>
      <c r="J903" s="478"/>
      <c r="K903" s="478"/>
      <c r="L903" s="478"/>
      <c r="M903" s="478"/>
      <c r="N903" s="478"/>
      <c r="O903" s="478"/>
      <c r="P903" s="478"/>
      <c r="Q903" s="478"/>
    </row>
    <row r="904" ht="25.15" customHeight="true" x14ac:dyDescent="0.2">
      <c r="C904" s="478"/>
      <c r="D904" s="478"/>
      <c r="E904" s="478"/>
      <c r="F904" s="478"/>
      <c r="G904" s="478"/>
      <c r="H904" s="478"/>
      <c r="I904" s="478"/>
      <c r="J904" s="478"/>
      <c r="K904" s="478"/>
      <c r="L904" s="478"/>
      <c r="M904" s="478"/>
      <c r="N904" s="478"/>
      <c r="O904" s="478"/>
      <c r="P904" s="478"/>
      <c r="Q904" s="478"/>
    </row>
    <row r="905" ht="25.15" customHeight="true" x14ac:dyDescent="0.2">
      <c r="C905" s="478"/>
      <c r="D905" s="478"/>
      <c r="E905" s="478"/>
      <c r="F905" s="478"/>
      <c r="G905" s="478"/>
      <c r="H905" s="478"/>
      <c r="I905" s="478"/>
      <c r="J905" s="478"/>
      <c r="K905" s="478"/>
      <c r="L905" s="478"/>
      <c r="M905" s="478"/>
      <c r="N905" s="478"/>
      <c r="O905" s="478"/>
      <c r="P905" s="478"/>
      <c r="Q905" s="478"/>
    </row>
    <row r="906" ht="25.15" customHeight="true" x14ac:dyDescent="0.2">
      <c r="C906" s="478"/>
      <c r="D906" s="478"/>
      <c r="E906" s="478"/>
      <c r="F906" s="478"/>
      <c r="G906" s="478"/>
      <c r="H906" s="478"/>
      <c r="I906" s="478"/>
      <c r="J906" s="478"/>
      <c r="K906" s="478"/>
      <c r="L906" s="478"/>
      <c r="M906" s="478"/>
      <c r="N906" s="478"/>
      <c r="O906" s="478"/>
      <c r="P906" s="478"/>
      <c r="Q906" s="478"/>
    </row>
    <row r="907" ht="25.15" customHeight="true" x14ac:dyDescent="0.2">
      <c r="C907" s="478"/>
      <c r="D907" s="478"/>
      <c r="E907" s="478"/>
      <c r="F907" s="478"/>
      <c r="G907" s="478"/>
      <c r="H907" s="478"/>
      <c r="I907" s="478"/>
      <c r="J907" s="478"/>
      <c r="K907" s="478"/>
      <c r="L907" s="478"/>
      <c r="M907" s="478"/>
      <c r="N907" s="478"/>
      <c r="O907" s="478"/>
      <c r="P907" s="478"/>
      <c r="Q907" s="478"/>
    </row>
    <row r="908" ht="25.15" customHeight="true" x14ac:dyDescent="0.2">
      <c r="C908" s="478"/>
      <c r="D908" s="478"/>
      <c r="E908" s="478"/>
      <c r="F908" s="478"/>
      <c r="G908" s="478"/>
      <c r="H908" s="478"/>
      <c r="I908" s="478"/>
      <c r="J908" s="478"/>
      <c r="K908" s="478"/>
      <c r="L908" s="478"/>
      <c r="M908" s="478"/>
      <c r="N908" s="478"/>
      <c r="O908" s="478"/>
      <c r="P908" s="478"/>
      <c r="Q908" s="478"/>
    </row>
    <row r="909" ht="25.15" customHeight="true" x14ac:dyDescent="0.2">
      <c r="C909" s="478"/>
      <c r="D909" s="478"/>
      <c r="E909" s="478"/>
      <c r="F909" s="478"/>
      <c r="G909" s="478"/>
      <c r="H909" s="478"/>
      <c r="I909" s="478"/>
      <c r="J909" s="478"/>
      <c r="K909" s="478"/>
      <c r="L909" s="478"/>
      <c r="M909" s="478"/>
      <c r="N909" s="478"/>
      <c r="O909" s="478"/>
      <c r="P909" s="478"/>
      <c r="Q909" s="478"/>
    </row>
    <row r="910" ht="25.15" customHeight="true" x14ac:dyDescent="0.2">
      <c r="C910" s="478"/>
      <c r="D910" s="478"/>
      <c r="E910" s="478"/>
      <c r="F910" s="478"/>
      <c r="G910" s="478"/>
      <c r="H910" s="478"/>
      <c r="I910" s="478"/>
      <c r="J910" s="478"/>
      <c r="K910" s="478"/>
      <c r="L910" s="478"/>
      <c r="M910" s="478"/>
      <c r="N910" s="478"/>
      <c r="O910" s="478"/>
      <c r="P910" s="478"/>
      <c r="Q910" s="478"/>
    </row>
    <row r="911" ht="25.15" customHeight="true" x14ac:dyDescent="0.2">
      <c r="C911" s="478"/>
      <c r="D911" s="478"/>
      <c r="E911" s="478"/>
      <c r="F911" s="478"/>
      <c r="G911" s="478"/>
      <c r="H911" s="478"/>
      <c r="I911" s="478"/>
      <c r="J911" s="478"/>
      <c r="K911" s="478"/>
      <c r="L911" s="478"/>
      <c r="M911" s="478"/>
      <c r="N911" s="478"/>
      <c r="O911" s="478"/>
      <c r="P911" s="478"/>
      <c r="Q911" s="478"/>
    </row>
    <row r="912" ht="25.15" customHeight="true" x14ac:dyDescent="0.2">
      <c r="C912" s="478"/>
      <c r="D912" s="478"/>
      <c r="E912" s="478"/>
      <c r="F912" s="478"/>
      <c r="G912" s="478"/>
      <c r="H912" s="478"/>
      <c r="I912" s="478"/>
      <c r="J912" s="478"/>
      <c r="K912" s="478"/>
      <c r="L912" s="478"/>
      <c r="M912" s="478"/>
      <c r="N912" s="478"/>
      <c r="O912" s="478"/>
      <c r="P912" s="478"/>
      <c r="Q912" s="478"/>
    </row>
    <row r="913" ht="25.15" customHeight="true" x14ac:dyDescent="0.2">
      <c r="C913" s="478"/>
      <c r="D913" s="478"/>
      <c r="E913" s="478"/>
      <c r="F913" s="478"/>
      <c r="G913" s="478"/>
      <c r="H913" s="478"/>
      <c r="I913" s="478"/>
      <c r="J913" s="478"/>
      <c r="K913" s="478"/>
      <c r="L913" s="478"/>
      <c r="M913" s="478"/>
      <c r="N913" s="478"/>
      <c r="O913" s="478"/>
      <c r="P913" s="478"/>
      <c r="Q913" s="478"/>
    </row>
    <row r="914" ht="25.15" customHeight="true" x14ac:dyDescent="0.2">
      <c r="C914" s="478"/>
      <c r="D914" s="478"/>
      <c r="E914" s="478"/>
      <c r="F914" s="478"/>
      <c r="G914" s="478"/>
      <c r="H914" s="478"/>
      <c r="I914" s="478"/>
      <c r="J914" s="478"/>
      <c r="K914" s="478"/>
      <c r="L914" s="478"/>
      <c r="M914" s="478"/>
      <c r="N914" s="478"/>
      <c r="O914" s="478"/>
      <c r="P914" s="478"/>
      <c r="Q914" s="478"/>
    </row>
    <row r="915" ht="25.15" customHeight="true" x14ac:dyDescent="0.2">
      <c r="C915" s="478"/>
      <c r="D915" s="478"/>
      <c r="E915" s="478"/>
      <c r="F915" s="478"/>
      <c r="G915" s="478"/>
      <c r="H915" s="478"/>
      <c r="I915" s="478"/>
      <c r="J915" s="478"/>
      <c r="K915" s="478"/>
      <c r="L915" s="478"/>
      <c r="M915" s="478"/>
      <c r="N915" s="478"/>
      <c r="O915" s="478"/>
      <c r="P915" s="478"/>
      <c r="Q915" s="478"/>
    </row>
    <row r="916" ht="25.15" customHeight="true" x14ac:dyDescent="0.2">
      <c r="C916" s="478"/>
      <c r="D916" s="478"/>
      <c r="E916" s="478"/>
      <c r="F916" s="478"/>
      <c r="G916" s="478"/>
      <c r="H916" s="478"/>
      <c r="I916" s="478"/>
      <c r="J916" s="478"/>
      <c r="K916" s="478"/>
      <c r="L916" s="478"/>
      <c r="M916" s="478"/>
      <c r="N916" s="478"/>
      <c r="O916" s="478"/>
      <c r="P916" s="478"/>
      <c r="Q916" s="478"/>
    </row>
    <row r="917" ht="25.15" customHeight="true" x14ac:dyDescent="0.2">
      <c r="C917" s="478"/>
      <c r="D917" s="478"/>
      <c r="E917" s="478"/>
      <c r="F917" s="478"/>
      <c r="G917" s="478"/>
      <c r="H917" s="478"/>
      <c r="I917" s="478"/>
      <c r="J917" s="478"/>
      <c r="K917" s="478"/>
      <c r="L917" s="478"/>
      <c r="M917" s="478"/>
      <c r="N917" s="478"/>
      <c r="O917" s="478"/>
      <c r="P917" s="478"/>
      <c r="Q917" s="478"/>
    </row>
    <row r="918" ht="25.15" customHeight="true" x14ac:dyDescent="0.2">
      <c r="C918" s="478"/>
      <c r="D918" s="478"/>
      <c r="E918" s="478"/>
      <c r="F918" s="478"/>
      <c r="G918" s="478"/>
      <c r="H918" s="478"/>
      <c r="I918" s="478"/>
      <c r="J918" s="478"/>
      <c r="K918" s="478"/>
      <c r="L918" s="478"/>
      <c r="M918" s="478"/>
      <c r="N918" s="478"/>
      <c r="O918" s="478"/>
      <c r="P918" s="478"/>
      <c r="Q918" s="478"/>
    </row>
    <row r="919" ht="25.15" customHeight="true" x14ac:dyDescent="0.2">
      <c r="C919" s="478"/>
      <c r="D919" s="478"/>
      <c r="E919" s="478"/>
      <c r="F919" s="478"/>
      <c r="G919" s="478"/>
      <c r="H919" s="478"/>
      <c r="I919" s="478"/>
      <c r="J919" s="478"/>
      <c r="K919" s="478"/>
      <c r="L919" s="478"/>
      <c r="M919" s="478"/>
      <c r="N919" s="478"/>
      <c r="O919" s="478"/>
      <c r="P919" s="478"/>
      <c r="Q919" s="478"/>
    </row>
    <row r="920" ht="25.15" customHeight="true" x14ac:dyDescent="0.2">
      <c r="C920" s="478"/>
      <c r="D920" s="478"/>
      <c r="E920" s="478"/>
      <c r="F920" s="478"/>
      <c r="G920" s="478"/>
      <c r="H920" s="478"/>
      <c r="I920" s="478"/>
      <c r="J920" s="478"/>
      <c r="K920" s="478"/>
      <c r="L920" s="478"/>
      <c r="M920" s="478"/>
      <c r="N920" s="478"/>
      <c r="O920" s="478"/>
      <c r="P920" s="478"/>
      <c r="Q920" s="478"/>
    </row>
    <row r="921" ht="25.15" customHeight="true" x14ac:dyDescent="0.2">
      <c r="C921" s="478"/>
      <c r="D921" s="478"/>
      <c r="E921" s="478"/>
      <c r="F921" s="478"/>
      <c r="G921" s="478"/>
      <c r="H921" s="478"/>
      <c r="I921" s="478"/>
      <c r="J921" s="478"/>
      <c r="K921" s="478"/>
      <c r="L921" s="478"/>
      <c r="M921" s="478"/>
      <c r="N921" s="478"/>
      <c r="O921" s="478"/>
      <c r="P921" s="478"/>
      <c r="Q921" s="478"/>
    </row>
    <row r="922" ht="25.15" customHeight="true" x14ac:dyDescent="0.2">
      <c r="C922" s="478"/>
      <c r="D922" s="478"/>
      <c r="E922" s="478"/>
      <c r="F922" s="478"/>
      <c r="G922" s="478"/>
      <c r="H922" s="478"/>
      <c r="I922" s="478"/>
      <c r="J922" s="478"/>
      <c r="K922" s="478"/>
      <c r="L922" s="478"/>
      <c r="M922" s="478"/>
      <c r="N922" s="478"/>
      <c r="O922" s="478"/>
      <c r="P922" s="478"/>
      <c r="Q922" s="478"/>
    </row>
    <row r="923" ht="25.15" customHeight="true" x14ac:dyDescent="0.2">
      <c r="C923" s="478"/>
      <c r="D923" s="478"/>
      <c r="E923" s="478"/>
      <c r="F923" s="478"/>
      <c r="G923" s="478"/>
      <c r="H923" s="478"/>
      <c r="I923" s="478"/>
      <c r="J923" s="478"/>
      <c r="K923" s="478"/>
      <c r="L923" s="478"/>
      <c r="M923" s="478"/>
      <c r="N923" s="478"/>
      <c r="O923" s="478"/>
      <c r="P923" s="478"/>
      <c r="Q923" s="478"/>
    </row>
    <row r="924" ht="25.15" customHeight="true" x14ac:dyDescent="0.2">
      <c r="C924" s="478"/>
      <c r="D924" s="478"/>
      <c r="E924" s="478"/>
      <c r="F924" s="478"/>
      <c r="G924" s="478"/>
      <c r="H924" s="478"/>
      <c r="I924" s="478"/>
      <c r="J924" s="478"/>
      <c r="K924" s="478"/>
      <c r="L924" s="478"/>
      <c r="M924" s="478"/>
      <c r="N924" s="478"/>
      <c r="O924" s="478"/>
      <c r="P924" s="478"/>
      <c r="Q924" s="478"/>
    </row>
    <row r="925" ht="25.15" customHeight="true" x14ac:dyDescent="0.2">
      <c r="C925" s="478"/>
      <c r="D925" s="478"/>
      <c r="E925" s="478"/>
      <c r="F925" s="478"/>
      <c r="G925" s="478"/>
      <c r="H925" s="478"/>
      <c r="I925" s="478"/>
      <c r="J925" s="478"/>
      <c r="K925" s="478"/>
      <c r="L925" s="478"/>
      <c r="M925" s="478"/>
      <c r="N925" s="478"/>
      <c r="O925" s="478"/>
      <c r="P925" s="478"/>
      <c r="Q925" s="478"/>
    </row>
    <row r="926" ht="25.15" customHeight="true" x14ac:dyDescent="0.2">
      <c r="C926" s="478"/>
      <c r="D926" s="478"/>
      <c r="E926" s="478"/>
      <c r="F926" s="478"/>
      <c r="G926" s="478"/>
      <c r="H926" s="478"/>
      <c r="I926" s="478"/>
      <c r="J926" s="478"/>
      <c r="K926" s="478"/>
      <c r="L926" s="478"/>
      <c r="M926" s="478"/>
      <c r="N926" s="478"/>
      <c r="O926" s="478"/>
      <c r="P926" s="478"/>
      <c r="Q926" s="478"/>
    </row>
    <row r="927" ht="25.15" customHeight="true" x14ac:dyDescent="0.2">
      <c r="C927" s="478"/>
      <c r="D927" s="478"/>
      <c r="E927" s="478"/>
      <c r="F927" s="478"/>
      <c r="G927" s="478"/>
      <c r="H927" s="478"/>
      <c r="I927" s="478"/>
      <c r="J927" s="478"/>
      <c r="K927" s="478"/>
      <c r="L927" s="478"/>
      <c r="M927" s="478"/>
      <c r="N927" s="478"/>
      <c r="O927" s="478"/>
      <c r="P927" s="478"/>
      <c r="Q927" s="478"/>
    </row>
    <row r="928" ht="25.15" customHeight="true" x14ac:dyDescent="0.2">
      <c r="C928" s="478"/>
      <c r="D928" s="478"/>
      <c r="E928" s="478"/>
      <c r="F928" s="478"/>
      <c r="G928" s="478"/>
      <c r="H928" s="478"/>
      <c r="I928" s="478"/>
      <c r="J928" s="478"/>
      <c r="K928" s="478"/>
      <c r="L928" s="478"/>
      <c r="M928" s="478"/>
      <c r="N928" s="478"/>
      <c r="O928" s="478"/>
      <c r="P928" s="478"/>
      <c r="Q928" s="478"/>
    </row>
    <row r="929" ht="25.15" customHeight="true" x14ac:dyDescent="0.2">
      <c r="C929" s="478"/>
      <c r="D929" s="478"/>
      <c r="E929" s="478"/>
      <c r="F929" s="478"/>
      <c r="G929" s="478"/>
      <c r="H929" s="478"/>
      <c r="I929" s="478"/>
      <c r="J929" s="478"/>
      <c r="K929" s="478"/>
      <c r="L929" s="478"/>
      <c r="M929" s="478"/>
      <c r="N929" s="478"/>
      <c r="O929" s="478"/>
      <c r="P929" s="478"/>
      <c r="Q929" s="478"/>
    </row>
    <row r="930" ht="25.15" customHeight="true" x14ac:dyDescent="0.2">
      <c r="C930" s="478"/>
      <c r="D930" s="478"/>
      <c r="E930" s="478"/>
      <c r="F930" s="478"/>
      <c r="G930" s="478"/>
      <c r="H930" s="478"/>
      <c r="I930" s="478"/>
      <c r="J930" s="478"/>
      <c r="K930" s="478"/>
      <c r="L930" s="478"/>
      <c r="M930" s="478"/>
      <c r="N930" s="478"/>
      <c r="O930" s="478"/>
      <c r="P930" s="478"/>
      <c r="Q930" s="478"/>
    </row>
    <row r="931" ht="25.15" customHeight="true" x14ac:dyDescent="0.2">
      <c r="C931" s="478"/>
      <c r="D931" s="478"/>
      <c r="E931" s="478"/>
      <c r="F931" s="478"/>
      <c r="G931" s="478"/>
      <c r="H931" s="478"/>
      <c r="I931" s="478"/>
      <c r="J931" s="478"/>
      <c r="K931" s="478"/>
      <c r="L931" s="478"/>
      <c r="M931" s="478"/>
      <c r="N931" s="478"/>
      <c r="O931" s="478"/>
      <c r="P931" s="478"/>
      <c r="Q931" s="478"/>
    </row>
    <row r="932" ht="25.15" customHeight="true" x14ac:dyDescent="0.2">
      <c r="C932" s="478"/>
      <c r="D932" s="478"/>
      <c r="E932" s="478"/>
      <c r="F932" s="478"/>
      <c r="G932" s="478"/>
      <c r="H932" s="478"/>
      <c r="I932" s="478"/>
      <c r="J932" s="478"/>
      <c r="K932" s="478"/>
      <c r="L932" s="478"/>
      <c r="M932" s="478"/>
      <c r="N932" s="478"/>
      <c r="O932" s="478"/>
      <c r="P932" s="478"/>
      <c r="Q932" s="478"/>
    </row>
    <row r="933" ht="25.15" customHeight="true" x14ac:dyDescent="0.2">
      <c r="C933" s="478"/>
      <c r="D933" s="478"/>
      <c r="E933" s="478"/>
      <c r="F933" s="478"/>
      <c r="G933" s="478"/>
      <c r="H933" s="478"/>
      <c r="I933" s="478"/>
      <c r="J933" s="478"/>
      <c r="K933" s="478"/>
      <c r="L933" s="478"/>
      <c r="M933" s="478"/>
      <c r="N933" s="478"/>
      <c r="O933" s="478"/>
      <c r="P933" s="478"/>
      <c r="Q933" s="478"/>
    </row>
    <row r="934" ht="25.15" customHeight="true" x14ac:dyDescent="0.2">
      <c r="C934" s="478"/>
      <c r="D934" s="478"/>
      <c r="E934" s="478"/>
      <c r="F934" s="478"/>
      <c r="G934" s="478"/>
      <c r="H934" s="478"/>
      <c r="I934" s="478"/>
      <c r="J934" s="478"/>
      <c r="K934" s="478"/>
      <c r="L934" s="478"/>
      <c r="M934" s="478"/>
      <c r="N934" s="478"/>
      <c r="O934" s="478"/>
      <c r="P934" s="478"/>
      <c r="Q934" s="478"/>
    </row>
    <row r="935" ht="25.15" customHeight="true" x14ac:dyDescent="0.2">
      <c r="C935" s="478"/>
      <c r="D935" s="478"/>
      <c r="E935" s="478"/>
      <c r="F935" s="478"/>
      <c r="G935" s="478"/>
      <c r="H935" s="478"/>
      <c r="I935" s="478"/>
      <c r="J935" s="478"/>
      <c r="K935" s="478"/>
      <c r="L935" s="478"/>
      <c r="M935" s="478"/>
      <c r="N935" s="478"/>
      <c r="O935" s="478"/>
      <c r="P935" s="478"/>
      <c r="Q935" s="478"/>
    </row>
    <row r="936" ht="25.15" customHeight="true" x14ac:dyDescent="0.2">
      <c r="C936" s="478"/>
      <c r="D936" s="478"/>
      <c r="E936" s="478"/>
      <c r="F936" s="478"/>
      <c r="G936" s="478"/>
      <c r="H936" s="478"/>
      <c r="I936" s="478"/>
      <c r="J936" s="478"/>
      <c r="K936" s="478"/>
      <c r="L936" s="478"/>
      <c r="M936" s="478"/>
      <c r="N936" s="478"/>
      <c r="O936" s="478"/>
      <c r="P936" s="478"/>
      <c r="Q936" s="478"/>
    </row>
    <row r="937" ht="25.15" customHeight="true" x14ac:dyDescent="0.2">
      <c r="C937" s="478"/>
      <c r="D937" s="478"/>
      <c r="E937" s="478"/>
      <c r="F937" s="478"/>
      <c r="G937" s="478"/>
      <c r="H937" s="478"/>
      <c r="I937" s="478"/>
      <c r="J937" s="478"/>
      <c r="K937" s="478"/>
      <c r="L937" s="478"/>
      <c r="M937" s="478"/>
      <c r="N937" s="478"/>
      <c r="O937" s="478"/>
      <c r="P937" s="478"/>
      <c r="Q937" s="478"/>
    </row>
    <row r="938" ht="25.15" customHeight="true" x14ac:dyDescent="0.2">
      <c r="C938" s="478"/>
      <c r="D938" s="478"/>
      <c r="E938" s="478"/>
      <c r="F938" s="478"/>
      <c r="G938" s="478"/>
      <c r="H938" s="478"/>
      <c r="I938" s="478"/>
      <c r="J938" s="478"/>
      <c r="K938" s="478"/>
      <c r="L938" s="478"/>
      <c r="M938" s="478"/>
      <c r="N938" s="478"/>
      <c r="O938" s="478"/>
      <c r="P938" s="478"/>
      <c r="Q938" s="478"/>
    </row>
    <row r="939" ht="25.15" customHeight="true" x14ac:dyDescent="0.2">
      <c r="C939" s="478"/>
      <c r="D939" s="478"/>
      <c r="E939" s="478"/>
      <c r="F939" s="478"/>
      <c r="G939" s="478"/>
      <c r="H939" s="478"/>
      <c r="I939" s="478"/>
      <c r="J939" s="478"/>
      <c r="K939" s="478"/>
      <c r="L939" s="478"/>
      <c r="M939" s="478"/>
      <c r="N939" s="478"/>
      <c r="O939" s="478"/>
      <c r="P939" s="478"/>
      <c r="Q939" s="478"/>
    </row>
    <row r="940" ht="25.15" customHeight="true" x14ac:dyDescent="0.2">
      <c r="C940" s="478"/>
      <c r="D940" s="478"/>
      <c r="E940" s="478"/>
      <c r="F940" s="478"/>
      <c r="G940" s="478"/>
      <c r="H940" s="478"/>
      <c r="I940" s="478"/>
      <c r="J940" s="478"/>
      <c r="K940" s="478"/>
      <c r="L940" s="478"/>
      <c r="M940" s="478"/>
      <c r="N940" s="478"/>
      <c r="O940" s="478"/>
      <c r="P940" s="478"/>
      <c r="Q940" s="478"/>
    </row>
    <row r="941" ht="25.15" customHeight="true" x14ac:dyDescent="0.2">
      <c r="C941" s="478"/>
      <c r="D941" s="478"/>
      <c r="E941" s="478"/>
      <c r="F941" s="478"/>
      <c r="G941" s="478"/>
      <c r="H941" s="478"/>
      <c r="I941" s="478"/>
      <c r="J941" s="478"/>
      <c r="K941" s="478"/>
      <c r="L941" s="478"/>
      <c r="M941" s="478"/>
      <c r="N941" s="478"/>
      <c r="O941" s="478"/>
      <c r="P941" s="478"/>
      <c r="Q941" s="478"/>
    </row>
    <row r="942" ht="25.15" customHeight="true" x14ac:dyDescent="0.2">
      <c r="C942" s="478"/>
      <c r="D942" s="478"/>
      <c r="E942" s="478"/>
      <c r="F942" s="478"/>
      <c r="G942" s="478"/>
      <c r="H942" s="478"/>
      <c r="I942" s="478"/>
      <c r="J942" s="478"/>
      <c r="K942" s="478"/>
      <c r="L942" s="478"/>
      <c r="M942" s="478"/>
      <c r="N942" s="478"/>
      <c r="O942" s="478"/>
      <c r="P942" s="478"/>
      <c r="Q942" s="478"/>
    </row>
    <row r="943" ht="25.15" customHeight="true" x14ac:dyDescent="0.2">
      <c r="C943" s="478"/>
      <c r="D943" s="478"/>
      <c r="E943" s="478"/>
      <c r="F943" s="478"/>
      <c r="G943" s="478"/>
      <c r="H943" s="478"/>
      <c r="I943" s="478"/>
      <c r="J943" s="478"/>
      <c r="K943" s="478"/>
      <c r="L943" s="478"/>
      <c r="M943" s="478"/>
      <c r="N943" s="478"/>
      <c r="O943" s="478"/>
      <c r="P943" s="478"/>
      <c r="Q943" s="478"/>
    </row>
    <row r="944" ht="25.15" customHeight="true" x14ac:dyDescent="0.2">
      <c r="C944" s="478"/>
      <c r="D944" s="478"/>
      <c r="E944" s="478"/>
      <c r="F944" s="478"/>
      <c r="G944" s="478"/>
      <c r="H944" s="478"/>
      <c r="I944" s="478"/>
      <c r="J944" s="478"/>
      <c r="K944" s="478"/>
      <c r="L944" s="478"/>
      <c r="M944" s="478"/>
      <c r="N944" s="478"/>
      <c r="O944" s="478"/>
      <c r="P944" s="478"/>
      <c r="Q944" s="478"/>
    </row>
    <row r="945" ht="25.15" customHeight="true" x14ac:dyDescent="0.2">
      <c r="C945" s="478"/>
      <c r="D945" s="478"/>
      <c r="E945" s="478"/>
      <c r="F945" s="478"/>
      <c r="G945" s="478"/>
      <c r="H945" s="478"/>
      <c r="I945" s="478"/>
      <c r="J945" s="478"/>
      <c r="K945" s="478"/>
      <c r="L945" s="478"/>
      <c r="M945" s="478"/>
      <c r="N945" s="478"/>
      <c r="O945" s="478"/>
      <c r="P945" s="478"/>
      <c r="Q945" s="478"/>
    </row>
    <row r="946" ht="25.15" customHeight="true" x14ac:dyDescent="0.2">
      <c r="C946" s="478"/>
      <c r="D946" s="478"/>
      <c r="E946" s="478"/>
      <c r="F946" s="478"/>
      <c r="G946" s="478"/>
      <c r="H946" s="478"/>
      <c r="I946" s="478"/>
      <c r="J946" s="478"/>
      <c r="K946" s="478"/>
      <c r="L946" s="478"/>
      <c r="M946" s="478"/>
      <c r="N946" s="478"/>
      <c r="O946" s="478"/>
      <c r="P946" s="478"/>
      <c r="Q946" s="478"/>
    </row>
    <row r="947" ht="25.15" customHeight="true" x14ac:dyDescent="0.2">
      <c r="C947" s="478"/>
      <c r="D947" s="478"/>
      <c r="E947" s="478"/>
      <c r="F947" s="478"/>
      <c r="G947" s="478"/>
      <c r="H947" s="478"/>
      <c r="I947" s="478"/>
      <c r="J947" s="478"/>
      <c r="K947" s="478"/>
      <c r="L947" s="478"/>
      <c r="M947" s="478"/>
      <c r="N947" s="478"/>
      <c r="O947" s="478"/>
      <c r="P947" s="478"/>
      <c r="Q947" s="478"/>
    </row>
    <row r="948" ht="25.15" customHeight="true" x14ac:dyDescent="0.2">
      <c r="C948" s="478"/>
      <c r="D948" s="478"/>
      <c r="E948" s="478"/>
      <c r="F948" s="478"/>
      <c r="G948" s="478"/>
      <c r="H948" s="478"/>
      <c r="I948" s="478"/>
      <c r="J948" s="478"/>
      <c r="K948" s="478"/>
      <c r="L948" s="478"/>
      <c r="M948" s="478"/>
      <c r="N948" s="478"/>
      <c r="O948" s="478"/>
      <c r="P948" s="478"/>
      <c r="Q948" s="478"/>
    </row>
    <row r="949" ht="25.15" customHeight="true" x14ac:dyDescent="0.2">
      <c r="C949" s="478"/>
      <c r="D949" s="478"/>
      <c r="E949" s="478"/>
      <c r="F949" s="478"/>
      <c r="G949" s="478"/>
      <c r="H949" s="478"/>
      <c r="I949" s="478"/>
      <c r="J949" s="478"/>
      <c r="K949" s="478"/>
      <c r="L949" s="478"/>
      <c r="M949" s="478"/>
      <c r="N949" s="478"/>
      <c r="O949" s="478"/>
      <c r="P949" s="478"/>
      <c r="Q949" s="478"/>
    </row>
    <row r="950" ht="25.15" customHeight="true" x14ac:dyDescent="0.2">
      <c r="C950" s="478"/>
      <c r="D950" s="478"/>
      <c r="E950" s="478"/>
      <c r="F950" s="478"/>
      <c r="G950" s="478"/>
      <c r="H950" s="478"/>
      <c r="I950" s="478"/>
      <c r="J950" s="478"/>
      <c r="K950" s="478"/>
      <c r="L950" s="478"/>
      <c r="M950" s="478"/>
      <c r="N950" s="478"/>
      <c r="O950" s="478"/>
      <c r="P950" s="478"/>
      <c r="Q950" s="478"/>
    </row>
    <row r="951" ht="25.15" customHeight="true" x14ac:dyDescent="0.2">
      <c r="C951" s="478"/>
      <c r="D951" s="478"/>
      <c r="E951" s="478"/>
      <c r="F951" s="478"/>
      <c r="G951" s="478"/>
      <c r="H951" s="478"/>
      <c r="I951" s="478"/>
      <c r="J951" s="478"/>
      <c r="K951" s="478"/>
      <c r="L951" s="478"/>
      <c r="M951" s="478"/>
      <c r="N951" s="478"/>
      <c r="O951" s="478"/>
      <c r="P951" s="478"/>
      <c r="Q951" s="478"/>
    </row>
    <row r="952" ht="25.15" customHeight="true" x14ac:dyDescent="0.2">
      <c r="C952" s="478"/>
      <c r="D952" s="478"/>
      <c r="E952" s="478"/>
      <c r="F952" s="478"/>
      <c r="G952" s="478"/>
      <c r="H952" s="478"/>
      <c r="I952" s="478"/>
      <c r="J952" s="478"/>
      <c r="K952" s="478"/>
      <c r="L952" s="478"/>
      <c r="M952" s="478"/>
      <c r="N952" s="478"/>
      <c r="O952" s="478"/>
      <c r="P952" s="478"/>
      <c r="Q952" s="478"/>
    </row>
    <row r="953" ht="25.15" customHeight="true" x14ac:dyDescent="0.2">
      <c r="C953" s="478"/>
      <c r="D953" s="478"/>
      <c r="E953" s="478"/>
      <c r="F953" s="478"/>
      <c r="G953" s="478"/>
      <c r="H953" s="478"/>
      <c r="I953" s="478"/>
      <c r="J953" s="478"/>
      <c r="K953" s="478"/>
      <c r="L953" s="478"/>
      <c r="M953" s="478"/>
      <c r="N953" s="478"/>
      <c r="O953" s="478"/>
      <c r="P953" s="478"/>
      <c r="Q953" s="478"/>
    </row>
    <row r="954" ht="25.15" customHeight="true" x14ac:dyDescent="0.2">
      <c r="C954" s="478"/>
      <c r="D954" s="478"/>
      <c r="E954" s="478"/>
      <c r="F954" s="478"/>
      <c r="G954" s="478"/>
      <c r="H954" s="478"/>
      <c r="I954" s="478"/>
      <c r="J954" s="478"/>
      <c r="K954" s="478"/>
      <c r="L954" s="478"/>
      <c r="M954" s="478"/>
      <c r="N954" s="478"/>
      <c r="O954" s="478"/>
      <c r="P954" s="478"/>
      <c r="Q954" s="478"/>
    </row>
    <row r="955" ht="25.15" customHeight="true" x14ac:dyDescent="0.2">
      <c r="C955" s="478"/>
      <c r="D955" s="478"/>
      <c r="E955" s="478"/>
      <c r="F955" s="478"/>
      <c r="G955" s="478"/>
      <c r="H955" s="478"/>
      <c r="I955" s="478"/>
      <c r="J955" s="478"/>
      <c r="K955" s="478"/>
      <c r="L955" s="478"/>
      <c r="M955" s="478"/>
      <c r="N955" s="478"/>
      <c r="O955" s="478"/>
      <c r="P955" s="478"/>
      <c r="Q955" s="478"/>
    </row>
    <row r="956" ht="25.15" customHeight="true" x14ac:dyDescent="0.2">
      <c r="C956" s="478"/>
      <c r="D956" s="478"/>
      <c r="E956" s="478"/>
      <c r="F956" s="478"/>
      <c r="G956" s="478"/>
      <c r="H956" s="478"/>
      <c r="I956" s="478"/>
      <c r="J956" s="478"/>
      <c r="K956" s="478"/>
      <c r="L956" s="478"/>
      <c r="M956" s="478"/>
      <c r="N956" s="478"/>
      <c r="O956" s="478"/>
      <c r="P956" s="478"/>
      <c r="Q956" s="478"/>
    </row>
    <row r="957" ht="25.15" customHeight="true" x14ac:dyDescent="0.2">
      <c r="C957" s="478"/>
      <c r="D957" s="478"/>
      <c r="E957" s="478"/>
      <c r="F957" s="478"/>
      <c r="G957" s="478"/>
      <c r="H957" s="478"/>
      <c r="I957" s="478"/>
      <c r="J957" s="478"/>
      <c r="K957" s="478"/>
      <c r="L957" s="478"/>
      <c r="M957" s="478"/>
      <c r="N957" s="478"/>
      <c r="O957" s="478"/>
      <c r="P957" s="478"/>
      <c r="Q957" s="478"/>
    </row>
    <row r="958" ht="25.15" customHeight="true" x14ac:dyDescent="0.2">
      <c r="C958" s="478"/>
      <c r="D958" s="478"/>
      <c r="E958" s="478"/>
      <c r="F958" s="478"/>
      <c r="G958" s="478"/>
      <c r="H958" s="478"/>
      <c r="I958" s="478"/>
      <c r="J958" s="478"/>
      <c r="K958" s="478"/>
      <c r="L958" s="478"/>
      <c r="M958" s="478"/>
      <c r="N958" s="478"/>
      <c r="O958" s="478"/>
      <c r="P958" s="478"/>
      <c r="Q958" s="478"/>
    </row>
    <row r="959" ht="25.15" customHeight="true" x14ac:dyDescent="0.2">
      <c r="C959" s="478"/>
      <c r="D959" s="478"/>
      <c r="E959" s="478"/>
      <c r="F959" s="478"/>
      <c r="G959" s="478"/>
      <c r="H959" s="478"/>
      <c r="I959" s="478"/>
      <c r="J959" s="478"/>
      <c r="K959" s="478"/>
      <c r="L959" s="478"/>
      <c r="M959" s="478"/>
      <c r="N959" s="478"/>
      <c r="O959" s="478"/>
      <c r="P959" s="478"/>
      <c r="Q959" s="478"/>
    </row>
    <row r="960" ht="25.15" customHeight="true" x14ac:dyDescent="0.2">
      <c r="C960" s="478"/>
      <c r="D960" s="478"/>
      <c r="E960" s="478"/>
      <c r="F960" s="478"/>
      <c r="G960" s="478"/>
      <c r="H960" s="478"/>
      <c r="I960" s="478"/>
      <c r="J960" s="478"/>
      <c r="K960" s="478"/>
      <c r="L960" s="478"/>
      <c r="M960" s="478"/>
      <c r="N960" s="478"/>
      <c r="O960" s="478"/>
      <c r="P960" s="478"/>
      <c r="Q960" s="478"/>
    </row>
    <row r="961" ht="25.15" customHeight="true" x14ac:dyDescent="0.2">
      <c r="C961" s="478"/>
      <c r="D961" s="478"/>
      <c r="E961" s="478"/>
      <c r="F961" s="478"/>
      <c r="G961" s="478"/>
      <c r="H961" s="478"/>
      <c r="I961" s="478"/>
      <c r="J961" s="478"/>
      <c r="K961" s="478"/>
      <c r="L961" s="478"/>
      <c r="M961" s="478"/>
      <c r="N961" s="478"/>
      <c r="O961" s="478"/>
      <c r="P961" s="478"/>
      <c r="Q961" s="478"/>
    </row>
    <row r="962" ht="25.15" customHeight="true" x14ac:dyDescent="0.2">
      <c r="C962" s="478"/>
      <c r="D962" s="478"/>
      <c r="E962" s="478"/>
      <c r="F962" s="478"/>
      <c r="G962" s="478"/>
      <c r="H962" s="478"/>
      <c r="I962" s="478"/>
      <c r="J962" s="478"/>
      <c r="K962" s="478"/>
      <c r="L962" s="478"/>
      <c r="M962" s="478"/>
      <c r="N962" s="478"/>
      <c r="O962" s="478"/>
      <c r="P962" s="478"/>
      <c r="Q962" s="478"/>
    </row>
    <row r="963" ht="25.15" customHeight="true" x14ac:dyDescent="0.2">
      <c r="C963" s="478"/>
      <c r="D963" s="478"/>
      <c r="E963" s="478"/>
      <c r="F963" s="478"/>
      <c r="G963" s="478"/>
      <c r="H963" s="478"/>
      <c r="I963" s="478"/>
      <c r="J963" s="478"/>
      <c r="K963" s="478"/>
      <c r="L963" s="478"/>
      <c r="M963" s="478"/>
      <c r="N963" s="478"/>
      <c r="O963" s="478"/>
      <c r="P963" s="478"/>
      <c r="Q963" s="478"/>
    </row>
    <row r="964" ht="25.15" customHeight="true" x14ac:dyDescent="0.2">
      <c r="C964" s="478"/>
      <c r="D964" s="478"/>
      <c r="E964" s="478"/>
      <c r="F964" s="478"/>
      <c r="G964" s="478"/>
      <c r="H964" s="478"/>
      <c r="I964" s="478"/>
      <c r="J964" s="478"/>
      <c r="K964" s="478"/>
      <c r="L964" s="478"/>
      <c r="M964" s="478"/>
      <c r="N964" s="478"/>
      <c r="O964" s="478"/>
      <c r="P964" s="478"/>
      <c r="Q964" s="478"/>
    </row>
    <row r="965" ht="25.15" customHeight="true" x14ac:dyDescent="0.2">
      <c r="C965" s="478"/>
      <c r="D965" s="478"/>
      <c r="E965" s="478"/>
      <c r="F965" s="478"/>
      <c r="G965" s="478"/>
      <c r="H965" s="478"/>
      <c r="I965" s="478"/>
      <c r="J965" s="478"/>
      <c r="K965" s="478"/>
      <c r="L965" s="478"/>
      <c r="M965" s="478"/>
      <c r="N965" s="478"/>
      <c r="O965" s="478"/>
      <c r="P965" s="478"/>
      <c r="Q965" s="478"/>
    </row>
    <row r="966" ht="25.15" customHeight="true" x14ac:dyDescent="0.2">
      <c r="C966" s="478"/>
      <c r="D966" s="478"/>
      <c r="E966" s="478"/>
      <c r="F966" s="478"/>
      <c r="G966" s="478"/>
      <c r="H966" s="478"/>
      <c r="I966" s="478"/>
      <c r="J966" s="478"/>
      <c r="K966" s="478"/>
      <c r="L966" s="478"/>
      <c r="M966" s="478"/>
      <c r="N966" s="478"/>
      <c r="O966" s="478"/>
      <c r="P966" s="478"/>
      <c r="Q966" s="478"/>
    </row>
    <row r="967" ht="25.15" customHeight="true" x14ac:dyDescent="0.2">
      <c r="C967" s="478"/>
      <c r="D967" s="478"/>
      <c r="E967" s="478"/>
      <c r="F967" s="478"/>
      <c r="G967" s="478"/>
      <c r="H967" s="478"/>
      <c r="I967" s="478"/>
      <c r="J967" s="478"/>
      <c r="K967" s="478"/>
      <c r="L967" s="478"/>
      <c r="M967" s="478"/>
      <c r="N967" s="478"/>
      <c r="O967" s="478"/>
      <c r="P967" s="478"/>
      <c r="Q967" s="478"/>
    </row>
    <row r="968" ht="25.15" customHeight="true" x14ac:dyDescent="0.2">
      <c r="C968" s="478"/>
      <c r="D968" s="478"/>
      <c r="E968" s="478"/>
      <c r="F968" s="478"/>
      <c r="G968" s="478"/>
      <c r="H968" s="478"/>
      <c r="I968" s="478"/>
      <c r="J968" s="478"/>
      <c r="K968" s="478"/>
      <c r="L968" s="478"/>
      <c r="M968" s="478"/>
      <c r="N968" s="478"/>
      <c r="O968" s="478"/>
      <c r="P968" s="478"/>
      <c r="Q968" s="478"/>
    </row>
    <row r="969" ht="25.15" customHeight="true" x14ac:dyDescent="0.2">
      <c r="C969" s="478"/>
      <c r="D969" s="478"/>
      <c r="E969" s="478"/>
      <c r="F969" s="478"/>
      <c r="G969" s="478"/>
      <c r="H969" s="478"/>
      <c r="I969" s="478"/>
      <c r="J969" s="478"/>
      <c r="K969" s="478"/>
      <c r="L969" s="478"/>
      <c r="M969" s="478"/>
      <c r="N969" s="478"/>
      <c r="O969" s="478"/>
      <c r="P969" s="478"/>
      <c r="Q969" s="478"/>
    </row>
    <row r="970" ht="25.15" customHeight="true" x14ac:dyDescent="0.2">
      <c r="C970" s="478"/>
      <c r="D970" s="478"/>
      <c r="E970" s="478"/>
      <c r="F970" s="478"/>
      <c r="G970" s="478"/>
      <c r="H970" s="478"/>
      <c r="I970" s="478"/>
      <c r="J970" s="478"/>
      <c r="K970" s="478"/>
      <c r="L970" s="478"/>
      <c r="M970" s="478"/>
      <c r="N970" s="478"/>
      <c r="O970" s="478"/>
      <c r="P970" s="478"/>
      <c r="Q970" s="478"/>
    </row>
    <row r="971" ht="25.15" customHeight="true" x14ac:dyDescent="0.2">
      <c r="C971" s="478"/>
      <c r="D971" s="478"/>
      <c r="E971" s="478"/>
      <c r="F971" s="478"/>
      <c r="G971" s="478"/>
      <c r="H971" s="478"/>
      <c r="I971" s="478"/>
      <c r="J971" s="478"/>
      <c r="K971" s="478"/>
      <c r="L971" s="478"/>
      <c r="M971" s="478"/>
      <c r="N971" s="478"/>
      <c r="O971" s="478"/>
      <c r="P971" s="478"/>
      <c r="Q971" s="478"/>
    </row>
    <row r="972" ht="25.15" customHeight="true" x14ac:dyDescent="0.2">
      <c r="C972" s="478"/>
      <c r="D972" s="478"/>
      <c r="E972" s="478"/>
      <c r="F972" s="478"/>
      <c r="G972" s="478"/>
      <c r="H972" s="478"/>
      <c r="I972" s="478"/>
      <c r="J972" s="478"/>
      <c r="K972" s="478"/>
      <c r="L972" s="478"/>
      <c r="M972" s="478"/>
      <c r="N972" s="478"/>
      <c r="O972" s="478"/>
      <c r="P972" s="478"/>
      <c r="Q972" s="478"/>
    </row>
    <row r="973" ht="25.15" customHeight="true" x14ac:dyDescent="0.2">
      <c r="C973" s="478"/>
      <c r="D973" s="478"/>
      <c r="E973" s="478"/>
      <c r="F973" s="478"/>
      <c r="G973" s="478"/>
      <c r="H973" s="478"/>
      <c r="I973" s="478"/>
      <c r="J973" s="478"/>
      <c r="K973" s="478"/>
      <c r="L973" s="478"/>
      <c r="M973" s="478"/>
      <c r="N973" s="478"/>
      <c r="O973" s="478"/>
      <c r="P973" s="478"/>
      <c r="Q973" s="478"/>
    </row>
    <row r="974" ht="25.15" customHeight="true" x14ac:dyDescent="0.2">
      <c r="C974" s="478"/>
      <c r="D974" s="478"/>
      <c r="E974" s="478"/>
      <c r="F974" s="478"/>
      <c r="G974" s="478"/>
      <c r="H974" s="478"/>
      <c r="I974" s="478"/>
      <c r="J974" s="478"/>
      <c r="K974" s="478"/>
      <c r="L974" s="478"/>
      <c r="M974" s="478"/>
      <c r="N974" s="478"/>
      <c r="O974" s="478"/>
      <c r="P974" s="478"/>
      <c r="Q974" s="478"/>
    </row>
    <row r="975" ht="25.15" customHeight="true" x14ac:dyDescent="0.2">
      <c r="C975" s="478"/>
      <c r="D975" s="478"/>
      <c r="E975" s="478"/>
      <c r="F975" s="478"/>
      <c r="G975" s="478"/>
      <c r="H975" s="478"/>
      <c r="I975" s="478"/>
      <c r="J975" s="478"/>
      <c r="K975" s="478"/>
      <c r="L975" s="478"/>
      <c r="M975" s="478"/>
      <c r="N975" s="478"/>
      <c r="O975" s="478"/>
      <c r="P975" s="478"/>
      <c r="Q975" s="478"/>
    </row>
    <row r="976" ht="25.15" customHeight="true" x14ac:dyDescent="0.2">
      <c r="C976" s="478"/>
      <c r="D976" s="478"/>
      <c r="E976" s="478"/>
      <c r="F976" s="478"/>
      <c r="G976" s="478"/>
      <c r="H976" s="478"/>
      <c r="I976" s="478"/>
      <c r="J976" s="478"/>
      <c r="K976" s="478"/>
      <c r="L976" s="478"/>
      <c r="M976" s="478"/>
      <c r="N976" s="478"/>
      <c r="O976" s="478"/>
      <c r="P976" s="478"/>
      <c r="Q976" s="478"/>
    </row>
    <row r="977" ht="25.15" customHeight="true" x14ac:dyDescent="0.2">
      <c r="C977" s="478"/>
      <c r="D977" s="478"/>
      <c r="E977" s="478"/>
      <c r="F977" s="478"/>
      <c r="G977" s="478"/>
      <c r="H977" s="478"/>
      <c r="I977" s="478"/>
      <c r="J977" s="478"/>
      <c r="K977" s="478"/>
      <c r="L977" s="478"/>
      <c r="M977" s="478"/>
      <c r="N977" s="478"/>
      <c r="O977" s="478"/>
      <c r="P977" s="478"/>
      <c r="Q977" s="478"/>
    </row>
    <row r="978" ht="25.15" customHeight="true" x14ac:dyDescent="0.2">
      <c r="C978" s="478"/>
      <c r="D978" s="478"/>
      <c r="E978" s="478"/>
      <c r="F978" s="478"/>
      <c r="G978" s="478"/>
      <c r="H978" s="478"/>
      <c r="I978" s="478"/>
      <c r="J978" s="478"/>
      <c r="K978" s="478"/>
      <c r="L978" s="478"/>
      <c r="M978" s="478"/>
      <c r="N978" s="478"/>
      <c r="O978" s="478"/>
      <c r="P978" s="478"/>
      <c r="Q978" s="478"/>
    </row>
    <row r="979" ht="25.15" customHeight="true" x14ac:dyDescent="0.2">
      <c r="C979" s="478"/>
      <c r="D979" s="478"/>
      <c r="E979" s="478"/>
      <c r="F979" s="478"/>
      <c r="G979" s="478"/>
      <c r="H979" s="478"/>
      <c r="I979" s="478"/>
      <c r="J979" s="478"/>
      <c r="K979" s="478"/>
      <c r="L979" s="478"/>
      <c r="M979" s="478"/>
      <c r="N979" s="478"/>
      <c r="O979" s="478"/>
      <c r="P979" s="478"/>
      <c r="Q979" s="478"/>
    </row>
    <row r="980" ht="25.15" customHeight="true" x14ac:dyDescent="0.2">
      <c r="C980" s="478"/>
      <c r="D980" s="478"/>
      <c r="E980" s="478"/>
      <c r="F980" s="478"/>
      <c r="G980" s="478"/>
      <c r="H980" s="478"/>
      <c r="I980" s="478"/>
      <c r="J980" s="478"/>
      <c r="K980" s="478"/>
      <c r="L980" s="478"/>
      <c r="M980" s="478"/>
      <c r="N980" s="478"/>
      <c r="O980" s="478"/>
      <c r="P980" s="478"/>
      <c r="Q980" s="478"/>
    </row>
    <row r="981" ht="25.15" customHeight="true" x14ac:dyDescent="0.2">
      <c r="C981" s="478"/>
      <c r="D981" s="478"/>
      <c r="E981" s="478"/>
      <c r="F981" s="478"/>
      <c r="G981" s="478"/>
      <c r="H981" s="478"/>
      <c r="I981" s="478"/>
      <c r="J981" s="478"/>
      <c r="K981" s="478"/>
      <c r="L981" s="478"/>
      <c r="M981" s="478"/>
      <c r="N981" s="478"/>
      <c r="O981" s="478"/>
      <c r="P981" s="478"/>
      <c r="Q981" s="478"/>
    </row>
    <row r="982" ht="25.15" customHeight="true" x14ac:dyDescent="0.2">
      <c r="C982" s="478"/>
      <c r="D982" s="478"/>
      <c r="E982" s="478"/>
      <c r="F982" s="478"/>
      <c r="G982" s="478"/>
      <c r="H982" s="478"/>
      <c r="I982" s="478"/>
      <c r="J982" s="478"/>
      <c r="K982" s="478"/>
      <c r="L982" s="478"/>
      <c r="M982" s="478"/>
      <c r="N982" s="478"/>
      <c r="O982" s="478"/>
      <c r="P982" s="478"/>
      <c r="Q982" s="478"/>
    </row>
    <row r="983" ht="25.15" customHeight="true" x14ac:dyDescent="0.2">
      <c r="C983" s="478"/>
      <c r="D983" s="478"/>
      <c r="E983" s="478"/>
      <c r="F983" s="478"/>
      <c r="G983" s="478"/>
      <c r="H983" s="478"/>
      <c r="I983" s="478"/>
      <c r="J983" s="478"/>
      <c r="K983" s="478"/>
      <c r="L983" s="478"/>
      <c r="M983" s="478"/>
      <c r="N983" s="478"/>
      <c r="O983" s="478"/>
      <c r="P983" s="478"/>
      <c r="Q983" s="478"/>
    </row>
    <row r="984" ht="25.15" customHeight="true" x14ac:dyDescent="0.2">
      <c r="C984" s="478"/>
      <c r="D984" s="478"/>
      <c r="E984" s="478"/>
      <c r="F984" s="478"/>
      <c r="G984" s="478"/>
      <c r="H984" s="478"/>
      <c r="I984" s="478"/>
      <c r="J984" s="478"/>
      <c r="K984" s="478"/>
      <c r="L984" s="478"/>
      <c r="M984" s="478"/>
      <c r="N984" s="478"/>
      <c r="O984" s="478"/>
      <c r="P984" s="478"/>
      <c r="Q984" s="478"/>
    </row>
    <row r="985" ht="25.15" customHeight="true" x14ac:dyDescent="0.2">
      <c r="C985" s="478"/>
      <c r="D985" s="478"/>
      <c r="E985" s="478"/>
      <c r="F985" s="478"/>
      <c r="G985" s="478"/>
      <c r="H985" s="478"/>
      <c r="I985" s="478"/>
      <c r="J985" s="478"/>
      <c r="K985" s="478"/>
      <c r="L985" s="478"/>
      <c r="M985" s="478"/>
      <c r="N985" s="478"/>
      <c r="O985" s="478"/>
      <c r="P985" s="478"/>
      <c r="Q985" s="478"/>
    </row>
    <row r="986" ht="25.15" customHeight="true" x14ac:dyDescent="0.2">
      <c r="C986" s="478"/>
      <c r="D986" s="478"/>
      <c r="E986" s="478"/>
      <c r="F986" s="478"/>
      <c r="G986" s="478"/>
      <c r="H986" s="478"/>
      <c r="I986" s="478"/>
      <c r="J986" s="478"/>
      <c r="K986" s="478"/>
      <c r="L986" s="478"/>
      <c r="M986" s="478"/>
      <c r="N986" s="478"/>
      <c r="O986" s="478"/>
      <c r="P986" s="478"/>
      <c r="Q986" s="478"/>
    </row>
    <row r="987" ht="25.15" customHeight="true" x14ac:dyDescent="0.2">
      <c r="C987" s="478"/>
      <c r="D987" s="478"/>
      <c r="E987" s="478"/>
      <c r="F987" s="478"/>
      <c r="G987" s="478"/>
      <c r="H987" s="478"/>
      <c r="I987" s="478"/>
      <c r="J987" s="478"/>
      <c r="K987" s="478"/>
      <c r="L987" s="478"/>
      <c r="M987" s="478"/>
      <c r="N987" s="478"/>
      <c r="O987" s="478"/>
      <c r="P987" s="478"/>
      <c r="Q987" s="478"/>
    </row>
    <row r="988" ht="25.15" customHeight="true" x14ac:dyDescent="0.2">
      <c r="C988" s="478"/>
      <c r="D988" s="478"/>
      <c r="E988" s="478"/>
      <c r="F988" s="478"/>
      <c r="G988" s="478"/>
      <c r="H988" s="478"/>
      <c r="I988" s="478"/>
      <c r="J988" s="478"/>
      <c r="K988" s="478"/>
      <c r="L988" s="478"/>
      <c r="M988" s="478"/>
      <c r="N988" s="478"/>
      <c r="O988" s="478"/>
      <c r="P988" s="478"/>
      <c r="Q988" s="478"/>
    </row>
    <row r="989" ht="25.15" customHeight="true" x14ac:dyDescent="0.2">
      <c r="C989" s="478"/>
      <c r="D989" s="478"/>
      <c r="E989" s="478"/>
      <c r="F989" s="478"/>
      <c r="G989" s="478"/>
      <c r="H989" s="478"/>
      <c r="I989" s="478"/>
      <c r="J989" s="478"/>
      <c r="K989" s="478"/>
      <c r="L989" s="478"/>
      <c r="M989" s="478"/>
      <c r="N989" s="478"/>
      <c r="O989" s="478"/>
      <c r="P989" s="478"/>
      <c r="Q989" s="478"/>
    </row>
    <row r="990" ht="25.15" customHeight="true" x14ac:dyDescent="0.2">
      <c r="C990" s="478"/>
      <c r="D990" s="478"/>
      <c r="E990" s="478"/>
      <c r="F990" s="478"/>
      <c r="G990" s="478"/>
      <c r="H990" s="478"/>
      <c r="I990" s="478"/>
      <c r="J990" s="478"/>
      <c r="K990" s="478"/>
      <c r="L990" s="478"/>
      <c r="M990" s="478"/>
      <c r="N990" s="478"/>
      <c r="O990" s="478"/>
      <c r="P990" s="478"/>
      <c r="Q990" s="478"/>
    </row>
    <row r="991" ht="25.15" customHeight="true" x14ac:dyDescent="0.2">
      <c r="C991" s="478"/>
      <c r="D991" s="478"/>
      <c r="E991" s="478"/>
      <c r="F991" s="478"/>
      <c r="G991" s="478"/>
      <c r="H991" s="478"/>
      <c r="I991" s="478"/>
      <c r="J991" s="478"/>
      <c r="K991" s="478"/>
      <c r="L991" s="478"/>
      <c r="M991" s="478"/>
      <c r="N991" s="478"/>
      <c r="O991" s="478"/>
      <c r="P991" s="478"/>
      <c r="Q991" s="478"/>
    </row>
    <row r="992" ht="25.15" customHeight="true" x14ac:dyDescent="0.2">
      <c r="C992" s="478"/>
      <c r="D992" s="478"/>
      <c r="E992" s="478"/>
      <c r="F992" s="478"/>
      <c r="G992" s="478"/>
      <c r="H992" s="478"/>
      <c r="I992" s="478"/>
      <c r="J992" s="478"/>
      <c r="K992" s="478"/>
      <c r="L992" s="478"/>
      <c r="M992" s="478"/>
      <c r="N992" s="478"/>
      <c r="O992" s="478"/>
      <c r="P992" s="478"/>
      <c r="Q992" s="478"/>
    </row>
    <row r="993" ht="25.15" customHeight="true" x14ac:dyDescent="0.2">
      <c r="C993" s="478"/>
      <c r="D993" s="478"/>
      <c r="E993" s="478"/>
      <c r="F993" s="478"/>
      <c r="G993" s="478"/>
      <c r="H993" s="478"/>
      <c r="I993" s="478"/>
      <c r="J993" s="478"/>
      <c r="K993" s="478"/>
      <c r="L993" s="478"/>
      <c r="M993" s="478"/>
      <c r="N993" s="478"/>
      <c r="O993" s="478"/>
      <c r="P993" s="478"/>
      <c r="Q993" s="478"/>
    </row>
    <row r="994" ht="25.15" customHeight="true" x14ac:dyDescent="0.2">
      <c r="C994" s="478"/>
      <c r="D994" s="478"/>
      <c r="E994" s="478"/>
      <c r="F994" s="478"/>
      <c r="G994" s="478"/>
      <c r="H994" s="478"/>
      <c r="I994" s="478"/>
      <c r="J994" s="478"/>
      <c r="K994" s="478"/>
      <c r="L994" s="478"/>
      <c r="M994" s="478"/>
      <c r="N994" s="478"/>
      <c r="O994" s="478"/>
      <c r="P994" s="478"/>
      <c r="Q994" s="478"/>
    </row>
    <row r="995" ht="25.15" customHeight="true" x14ac:dyDescent="0.2">
      <c r="C995" s="478"/>
      <c r="D995" s="478"/>
      <c r="E995" s="478"/>
      <c r="F995" s="478"/>
      <c r="G995" s="478"/>
      <c r="H995" s="478"/>
      <c r="I995" s="478"/>
      <c r="J995" s="478"/>
      <c r="K995" s="478"/>
      <c r="L995" s="478"/>
      <c r="M995" s="478"/>
      <c r="N995" s="478"/>
      <c r="O995" s="478"/>
      <c r="P995" s="478"/>
      <c r="Q995" s="478"/>
    </row>
    <row r="996" ht="25.15" customHeight="true" x14ac:dyDescent="0.2">
      <c r="C996" s="478"/>
      <c r="D996" s="478"/>
      <c r="E996" s="478"/>
      <c r="F996" s="478"/>
      <c r="G996" s="478"/>
      <c r="H996" s="478"/>
      <c r="I996" s="478"/>
      <c r="J996" s="478"/>
      <c r="K996" s="478"/>
      <c r="L996" s="478"/>
      <c r="M996" s="478"/>
      <c r="N996" s="478"/>
      <c r="O996" s="478"/>
      <c r="P996" s="478"/>
      <c r="Q996" s="478"/>
    </row>
    <row r="997" ht="25.15" customHeight="true" x14ac:dyDescent="0.2">
      <c r="C997" s="478"/>
      <c r="D997" s="478"/>
      <c r="E997" s="478"/>
      <c r="F997" s="478"/>
      <c r="G997" s="478"/>
      <c r="H997" s="478"/>
      <c r="I997" s="478"/>
      <c r="J997" s="478"/>
      <c r="K997" s="478"/>
      <c r="L997" s="478"/>
      <c r="M997" s="478"/>
      <c r="N997" s="478"/>
      <c r="O997" s="478"/>
      <c r="P997" s="478"/>
      <c r="Q997" s="478"/>
    </row>
    <row r="998" ht="25.15" customHeight="true" x14ac:dyDescent="0.2">
      <c r="C998" s="478"/>
      <c r="D998" s="478"/>
      <c r="E998" s="478"/>
      <c r="F998" s="478"/>
      <c r="G998" s="478"/>
      <c r="H998" s="478"/>
      <c r="I998" s="478"/>
      <c r="J998" s="478"/>
      <c r="K998" s="478"/>
      <c r="L998" s="478"/>
      <c r="M998" s="478"/>
      <c r="N998" s="478"/>
      <c r="O998" s="478"/>
      <c r="P998" s="478"/>
      <c r="Q998" s="478"/>
    </row>
    <row r="999" ht="25.15" customHeight="true" x14ac:dyDescent="0.2">
      <c r="C999" s="478"/>
      <c r="D999" s="478"/>
      <c r="E999" s="478"/>
      <c r="F999" s="478"/>
      <c r="G999" s="478"/>
      <c r="H999" s="478"/>
      <c r="I999" s="478"/>
      <c r="J999" s="478"/>
      <c r="K999" s="478"/>
      <c r="L999" s="478"/>
      <c r="M999" s="478"/>
      <c r="N999" s="478"/>
      <c r="O999" s="478"/>
      <c r="P999" s="478"/>
      <c r="Q999" s="478"/>
    </row>
    <row r="1000" ht="25.15" customHeight="true" x14ac:dyDescent="0.2">
      <c r="C1000" s="478"/>
      <c r="D1000" s="478"/>
      <c r="E1000" s="478"/>
      <c r="F1000" s="478"/>
      <c r="G1000" s="478"/>
      <c r="H1000" s="478"/>
      <c r="I1000" s="478"/>
      <c r="J1000" s="478"/>
      <c r="K1000" s="478"/>
      <c r="L1000" s="478"/>
      <c r="M1000" s="478"/>
      <c r="N1000" s="478"/>
      <c r="O1000" s="478"/>
      <c r="P1000" s="478"/>
      <c r="Q1000" s="478"/>
    </row>
    <row r="1001" ht="25.15" customHeight="true" x14ac:dyDescent="0.2">
      <c r="C1001" s="478"/>
      <c r="D1001" s="478"/>
      <c r="E1001" s="478"/>
      <c r="F1001" s="478"/>
      <c r="G1001" s="478"/>
      <c r="H1001" s="478"/>
      <c r="I1001" s="478"/>
      <c r="J1001" s="478"/>
      <c r="K1001" s="478"/>
      <c r="L1001" s="478"/>
      <c r="M1001" s="478"/>
      <c r="N1001" s="478"/>
      <c r="O1001" s="478"/>
      <c r="P1001" s="478"/>
      <c r="Q1001" s="478"/>
    </row>
    <row r="1002" ht="25.15" customHeight="true" x14ac:dyDescent="0.2">
      <c r="C1002" s="478"/>
      <c r="D1002" s="478"/>
      <c r="E1002" s="478"/>
      <c r="F1002" s="478"/>
      <c r="G1002" s="478"/>
      <c r="H1002" s="478"/>
      <c r="I1002" s="478"/>
      <c r="J1002" s="478"/>
      <c r="K1002" s="478"/>
      <c r="L1002" s="478"/>
      <c r="M1002" s="478"/>
      <c r="N1002" s="478"/>
      <c r="O1002" s="478"/>
      <c r="P1002" s="478"/>
      <c r="Q1002" s="478"/>
    </row>
    <row r="1003" ht="25.15" customHeight="true" x14ac:dyDescent="0.2">
      <c r="C1003" s="478"/>
      <c r="D1003" s="478"/>
      <c r="E1003" s="478"/>
      <c r="F1003" s="478"/>
      <c r="G1003" s="478"/>
      <c r="H1003" s="478"/>
      <c r="I1003" s="478"/>
      <c r="J1003" s="478"/>
      <c r="K1003" s="478"/>
      <c r="L1003" s="478"/>
      <c r="M1003" s="478"/>
      <c r="N1003" s="478"/>
      <c r="O1003" s="478"/>
      <c r="P1003" s="478"/>
      <c r="Q1003" s="478"/>
    </row>
    <row r="1004" ht="25.15" customHeight="true" x14ac:dyDescent="0.2">
      <c r="C1004" s="478"/>
      <c r="D1004" s="478"/>
      <c r="E1004" s="478"/>
      <c r="F1004" s="478"/>
      <c r="G1004" s="478"/>
      <c r="H1004" s="478"/>
      <c r="I1004" s="478"/>
      <c r="J1004" s="478"/>
      <c r="K1004" s="478"/>
      <c r="L1004" s="478"/>
      <c r="M1004" s="478"/>
      <c r="N1004" s="478"/>
      <c r="O1004" s="478"/>
      <c r="P1004" s="478"/>
      <c r="Q1004" s="478"/>
    </row>
    <row r="1005" ht="25.15" customHeight="true" x14ac:dyDescent="0.2">
      <c r="C1005" s="478"/>
      <c r="D1005" s="478"/>
      <c r="E1005" s="478"/>
      <c r="F1005" s="478"/>
      <c r="G1005" s="478"/>
      <c r="H1005" s="478"/>
      <c r="I1005" s="478"/>
      <c r="J1005" s="478"/>
      <c r="K1005" s="478"/>
      <c r="L1005" s="478"/>
      <c r="M1005" s="478"/>
      <c r="N1005" s="478"/>
      <c r="O1005" s="478"/>
      <c r="P1005" s="478"/>
      <c r="Q1005" s="478"/>
    </row>
    <row r="1006" ht="25.15" customHeight="true" x14ac:dyDescent="0.2">
      <c r="C1006" s="478"/>
      <c r="D1006" s="478"/>
      <c r="E1006" s="478"/>
      <c r="F1006" s="478"/>
      <c r="G1006" s="478"/>
      <c r="H1006" s="478"/>
      <c r="I1006" s="478"/>
      <c r="J1006" s="478"/>
      <c r="K1006" s="478"/>
      <c r="L1006" s="478"/>
      <c r="M1006" s="478"/>
      <c r="N1006" s="478"/>
      <c r="O1006" s="478"/>
      <c r="P1006" s="478"/>
      <c r="Q1006" s="478"/>
    </row>
    <row r="1007" ht="25.15" customHeight="true" x14ac:dyDescent="0.2">
      <c r="C1007" s="478"/>
      <c r="D1007" s="478"/>
      <c r="E1007" s="478"/>
      <c r="F1007" s="478"/>
      <c r="G1007" s="478"/>
      <c r="H1007" s="478"/>
      <c r="I1007" s="478"/>
      <c r="J1007" s="478"/>
      <c r="K1007" s="478"/>
      <c r="L1007" s="478"/>
      <c r="M1007" s="478"/>
      <c r="N1007" s="478"/>
      <c r="O1007" s="478"/>
      <c r="P1007" s="478"/>
      <c r="Q1007" s="478"/>
    </row>
    <row r="1008" ht="25.15" customHeight="true" x14ac:dyDescent="0.2">
      <c r="C1008" s="478"/>
      <c r="D1008" s="478"/>
      <c r="E1008" s="478"/>
      <c r="F1008" s="478"/>
      <c r="G1008" s="478"/>
      <c r="H1008" s="478"/>
      <c r="I1008" s="478"/>
      <c r="J1008" s="478"/>
      <c r="K1008" s="478"/>
      <c r="L1008" s="478"/>
      <c r="M1008" s="478"/>
      <c r="N1008" s="478"/>
      <c r="O1008" s="478"/>
      <c r="P1008" s="478"/>
      <c r="Q1008" s="478"/>
    </row>
    <row r="1009" ht="25.15" customHeight="true" x14ac:dyDescent="0.2">
      <c r="C1009" s="478"/>
      <c r="D1009" s="478"/>
      <c r="E1009" s="478"/>
      <c r="F1009" s="478"/>
      <c r="G1009" s="478"/>
      <c r="H1009" s="478"/>
      <c r="I1009" s="478"/>
      <c r="J1009" s="478"/>
      <c r="K1009" s="478"/>
      <c r="L1009" s="478"/>
      <c r="M1009" s="478"/>
      <c r="N1009" s="478"/>
      <c r="O1009" s="478"/>
      <c r="P1009" s="478"/>
      <c r="Q1009" s="478"/>
    </row>
    <row r="1010" ht="25.15" customHeight="true" x14ac:dyDescent="0.2">
      <c r="C1010" s="478"/>
      <c r="D1010" s="478"/>
      <c r="E1010" s="478"/>
      <c r="F1010" s="478"/>
      <c r="G1010" s="478"/>
      <c r="H1010" s="478"/>
      <c r="I1010" s="478"/>
      <c r="J1010" s="478"/>
      <c r="K1010" s="478"/>
      <c r="L1010" s="478"/>
      <c r="M1010" s="478"/>
      <c r="N1010" s="478"/>
      <c r="O1010" s="478"/>
      <c r="P1010" s="478"/>
      <c r="Q1010" s="478"/>
    </row>
    <row r="1011" ht="25.15" customHeight="true" x14ac:dyDescent="0.2">
      <c r="C1011" s="478"/>
      <c r="D1011" s="478"/>
      <c r="E1011" s="478"/>
      <c r="F1011" s="478"/>
      <c r="G1011" s="478"/>
      <c r="H1011" s="478"/>
      <c r="I1011" s="478"/>
      <c r="J1011" s="478"/>
      <c r="K1011" s="478"/>
      <c r="L1011" s="478"/>
      <c r="M1011" s="478"/>
      <c r="N1011" s="478"/>
      <c r="O1011" s="478"/>
      <c r="P1011" s="478"/>
      <c r="Q1011" s="478"/>
    </row>
    <row r="1012" ht="25.15" customHeight="true" x14ac:dyDescent="0.2">
      <c r="C1012" s="478"/>
      <c r="D1012" s="478"/>
      <c r="E1012" s="478"/>
      <c r="F1012" s="478"/>
      <c r="G1012" s="478"/>
      <c r="H1012" s="478"/>
      <c r="I1012" s="478"/>
      <c r="J1012" s="478"/>
      <c r="K1012" s="478"/>
      <c r="L1012" s="478"/>
      <c r="M1012" s="478"/>
      <c r="N1012" s="478"/>
      <c r="O1012" s="478"/>
      <c r="P1012" s="478"/>
      <c r="Q1012" s="478"/>
    </row>
    <row r="1013" ht="25.15" customHeight="true" x14ac:dyDescent="0.2">
      <c r="C1013" s="478"/>
      <c r="D1013" s="478"/>
      <c r="E1013" s="478"/>
      <c r="F1013" s="478"/>
      <c r="G1013" s="478"/>
      <c r="H1013" s="478"/>
      <c r="I1013" s="478"/>
      <c r="J1013" s="478"/>
      <c r="K1013" s="478"/>
      <c r="L1013" s="478"/>
      <c r="M1013" s="478"/>
      <c r="N1013" s="478"/>
      <c r="O1013" s="478"/>
      <c r="P1013" s="478"/>
      <c r="Q1013" s="478"/>
    </row>
    <row r="1014" ht="25.15" customHeight="true" x14ac:dyDescent="0.2">
      <c r="C1014" s="478"/>
      <c r="D1014" s="478"/>
      <c r="E1014" s="478"/>
      <c r="F1014" s="478"/>
      <c r="G1014" s="478"/>
      <c r="H1014" s="478"/>
      <c r="I1014" s="478"/>
      <c r="J1014" s="478"/>
      <c r="K1014" s="478"/>
      <c r="L1014" s="478"/>
      <c r="M1014" s="478"/>
      <c r="N1014" s="478"/>
      <c r="O1014" s="478"/>
      <c r="P1014" s="478"/>
      <c r="Q1014" s="478"/>
    </row>
    <row r="1015" ht="25.15" customHeight="true" x14ac:dyDescent="0.2">
      <c r="C1015" s="478"/>
      <c r="D1015" s="478"/>
      <c r="E1015" s="478"/>
      <c r="F1015" s="478"/>
      <c r="G1015" s="478"/>
      <c r="H1015" s="478"/>
      <c r="I1015" s="478"/>
      <c r="J1015" s="478"/>
      <c r="K1015" s="478"/>
      <c r="L1015" s="478"/>
      <c r="M1015" s="478"/>
      <c r="N1015" s="478"/>
      <c r="O1015" s="478"/>
      <c r="P1015" s="478"/>
      <c r="Q1015" s="478"/>
    </row>
    <row r="1016" ht="25.15" customHeight="true" x14ac:dyDescent="0.2">
      <c r="C1016" s="478"/>
      <c r="D1016" s="478"/>
      <c r="E1016" s="478"/>
      <c r="F1016" s="478"/>
      <c r="G1016" s="478"/>
      <c r="H1016" s="478"/>
      <c r="I1016" s="478"/>
      <c r="J1016" s="478"/>
      <c r="K1016" s="478"/>
      <c r="L1016" s="478"/>
      <c r="M1016" s="478"/>
      <c r="N1016" s="478"/>
      <c r="O1016" s="478"/>
      <c r="P1016" s="478"/>
      <c r="Q1016" s="478"/>
    </row>
    <row r="1017" ht="25.15" customHeight="true" x14ac:dyDescent="0.2">
      <c r="C1017" s="478"/>
      <c r="D1017" s="478"/>
      <c r="E1017" s="478"/>
      <c r="F1017" s="478"/>
      <c r="G1017" s="478"/>
      <c r="H1017" s="478"/>
      <c r="I1017" s="478"/>
      <c r="J1017" s="478"/>
      <c r="K1017" s="478"/>
      <c r="L1017" s="478"/>
      <c r="M1017" s="478"/>
      <c r="N1017" s="478"/>
      <c r="O1017" s="478"/>
      <c r="P1017" s="478"/>
      <c r="Q1017" s="478"/>
    </row>
    <row r="1018" ht="25.15" customHeight="true" x14ac:dyDescent="0.2">
      <c r="C1018" s="478"/>
      <c r="D1018" s="478"/>
      <c r="E1018" s="478"/>
      <c r="F1018" s="478"/>
      <c r="G1018" s="478"/>
      <c r="H1018" s="478"/>
      <c r="I1018" s="478"/>
      <c r="J1018" s="478"/>
      <c r="K1018" s="478"/>
      <c r="L1018" s="478"/>
      <c r="M1018" s="478"/>
      <c r="N1018" s="478"/>
      <c r="O1018" s="478"/>
      <c r="P1018" s="478"/>
      <c r="Q1018" s="478"/>
    </row>
    <row r="1019" ht="25.15" customHeight="true" x14ac:dyDescent="0.2">
      <c r="C1019" s="478"/>
      <c r="D1019" s="478"/>
      <c r="E1019" s="478"/>
      <c r="F1019" s="478"/>
      <c r="G1019" s="478"/>
      <c r="H1019" s="478"/>
      <c r="I1019" s="478"/>
      <c r="J1019" s="478"/>
      <c r="K1019" s="478"/>
      <c r="L1019" s="478"/>
      <c r="M1019" s="478"/>
      <c r="N1019" s="478"/>
      <c r="O1019" s="478"/>
      <c r="P1019" s="478"/>
      <c r="Q1019" s="478"/>
    </row>
    <row r="1020" ht="25.15" customHeight="true" x14ac:dyDescent="0.2">
      <c r="C1020" s="478"/>
      <c r="D1020" s="478"/>
      <c r="E1020" s="478"/>
      <c r="F1020" s="478"/>
      <c r="G1020" s="478"/>
      <c r="H1020" s="478"/>
      <c r="I1020" s="478"/>
      <c r="J1020" s="478"/>
      <c r="K1020" s="478"/>
      <c r="L1020" s="478"/>
      <c r="M1020" s="478"/>
      <c r="N1020" s="478"/>
      <c r="O1020" s="478"/>
      <c r="P1020" s="478"/>
      <c r="Q1020" s="478"/>
    </row>
    <row r="1021" ht="25.15" customHeight="true" x14ac:dyDescent="0.2">
      <c r="C1021" s="478"/>
      <c r="D1021" s="478"/>
      <c r="E1021" s="478"/>
      <c r="F1021" s="478"/>
      <c r="G1021" s="478"/>
      <c r="H1021" s="478"/>
      <c r="I1021" s="478"/>
      <c r="J1021" s="478"/>
      <c r="K1021" s="478"/>
      <c r="L1021" s="478"/>
      <c r="M1021" s="478"/>
      <c r="N1021" s="478"/>
      <c r="O1021" s="478"/>
      <c r="P1021" s="478"/>
      <c r="Q1021" s="478"/>
    </row>
    <row r="1022" ht="25.15" customHeight="true" x14ac:dyDescent="0.2">
      <c r="C1022" s="478"/>
      <c r="D1022" s="478"/>
      <c r="E1022" s="478"/>
      <c r="F1022" s="478"/>
      <c r="G1022" s="478"/>
      <c r="H1022" s="478"/>
      <c r="I1022" s="478"/>
      <c r="J1022" s="478"/>
      <c r="K1022" s="478"/>
      <c r="L1022" s="478"/>
      <c r="M1022" s="478"/>
      <c r="N1022" s="478"/>
      <c r="O1022" s="478"/>
      <c r="P1022" s="478"/>
      <c r="Q1022" s="478"/>
    </row>
    <row r="1023" ht="25.15" customHeight="true" x14ac:dyDescent="0.2">
      <c r="C1023" s="478"/>
      <c r="D1023" s="478"/>
      <c r="E1023" s="478"/>
      <c r="F1023" s="478"/>
      <c r="G1023" s="478"/>
      <c r="H1023" s="478"/>
      <c r="I1023" s="478"/>
      <c r="J1023" s="478"/>
      <c r="K1023" s="478"/>
      <c r="L1023" s="478"/>
      <c r="M1023" s="478"/>
      <c r="N1023" s="478"/>
      <c r="O1023" s="478"/>
      <c r="P1023" s="478"/>
      <c r="Q1023" s="478"/>
    </row>
    <row r="1024" ht="25.15" customHeight="true" x14ac:dyDescent="0.2">
      <c r="C1024" s="478"/>
      <c r="D1024" s="478"/>
      <c r="E1024" s="478"/>
      <c r="F1024" s="478"/>
      <c r="G1024" s="478"/>
      <c r="H1024" s="478"/>
      <c r="I1024" s="478"/>
      <c r="J1024" s="478"/>
      <c r="K1024" s="478"/>
      <c r="L1024" s="478"/>
      <c r="M1024" s="478"/>
      <c r="N1024" s="478"/>
      <c r="O1024" s="478"/>
      <c r="P1024" s="478"/>
      <c r="Q1024" s="478"/>
    </row>
    <row r="1025" s="218" customFormat="true" ht="21" customHeight="true" x14ac:dyDescent="0.2">
      <c r="A1025" s="2288" t="s">
        <v>174</v>
      </c>
      <c r="B1025" s="2289"/>
      <c r="C1025" s="2290"/>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291" t="s">
        <v>184</v>
      </c>
      <c r="B1026" s="2292"/>
      <c r="C1026" s="426" t="s">
        <v>185</v>
      </c>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7" t="s">
        <v>186</v>
      </c>
      <c r="B1027" s="428" t="s">
        <v>187</v>
      </c>
      <c r="C1027" s="429">
        <v>9200</v>
      </c>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0" t="s">
        <v>188</v>
      </c>
      <c r="B1028" s="431" t="s">
        <v>187</v>
      </c>
      <c r="C1028" s="432">
        <v>9200</v>
      </c>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0" t="s">
        <v>189</v>
      </c>
      <c r="B1029" s="431" t="s">
        <v>187</v>
      </c>
      <c r="C1029" s="432">
        <v>9200</v>
      </c>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0" t="s">
        <v>191</v>
      </c>
      <c r="B1030" s="431" t="s">
        <v>187</v>
      </c>
      <c r="C1030" s="432">
        <v>9200</v>
      </c>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265" t="s">
        <v>193</v>
      </c>
      <c r="B1031" s="431" t="s">
        <v>194</v>
      </c>
      <c r="C1031" s="432">
        <v>3893</v>
      </c>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265"/>
      <c r="B1032" s="431" t="s">
        <v>195</v>
      </c>
      <c r="C1032" s="432">
        <v>5307</v>
      </c>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266"/>
      <c r="B1033" s="433" t="s">
        <v>196</v>
      </c>
      <c r="C1033" s="434">
        <v>0</v>
      </c>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267" t="s">
        <v>258</v>
      </c>
      <c r="B1034" s="2268"/>
      <c r="C1034" s="2269"/>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Caprivi</v>
      </c>
      <c r="B1037" s="293">
        <f>BR122+BR123</f>
        <v>2204.9333669999978</v>
      </c>
    </row>
    <row r="1038" ht="15" customHeight="true" x14ac:dyDescent="0.2">
      <c r="A1038" s="293" t="str">
        <f>S15</f>
        <v>Erongo</v>
      </c>
      <c r="B1038" s="293">
        <f>BS122+BS123</f>
        <v>2950.3265670000001</v>
      </c>
    </row>
    <row r="1039" ht="15" customHeight="true" x14ac:dyDescent="0.2">
      <c r="A1039" s="293" t="str">
        <f>T15</f>
        <v>Hardap</v>
      </c>
      <c r="B1039" s="293">
        <f>BT122+BT123</f>
        <v>1418.8911150000015</v>
      </c>
    </row>
    <row r="1040" ht="15" customHeight="true" x14ac:dyDescent="0.2">
      <c r="A1040" s="293" t="str">
        <f>U15</f>
        <v>Karas</v>
      </c>
      <c r="B1040" s="293">
        <f>BU122+BU123</f>
        <v>1529.2281060000005</v>
      </c>
    </row>
    <row r="1041" ht="15" customHeight="true" x14ac:dyDescent="0.2">
      <c r="A1041" s="293" t="str">
        <f>V15</f>
        <v>Kavango</v>
      </c>
      <c r="B1041" s="293">
        <f>BV122+BV123</f>
        <v>4525.6268680000012</v>
      </c>
    </row>
    <row r="1042" ht="15" customHeight="true" x14ac:dyDescent="0.2">
      <c r="A1042" s="293" t="str">
        <f>W15</f>
        <v>Khomas</v>
      </c>
      <c r="B1042" s="293">
        <f>BW122+BW123</f>
        <v>7986.1943979999824</v>
      </c>
    </row>
    <row r="1043" ht="15" customHeight="true" x14ac:dyDescent="0.2">
      <c r="A1043" s="293" t="str">
        <f>X15</f>
        <v>Kunene</v>
      </c>
      <c r="B1043" s="293">
        <f>BX122+XR123</f>
        <v>329.72210300000017</v>
      </c>
    </row>
    <row r="1044" ht="15" customHeight="true" x14ac:dyDescent="0.2">
      <c r="A1044" s="293" t="str">
        <f>Y15</f>
        <v>Ohangwena</v>
      </c>
      <c r="B1044" s="293">
        <f>BY122+BY123</f>
        <v>4880.5381950000065</v>
      </c>
    </row>
    <row r="1045" ht="15" customHeight="true" x14ac:dyDescent="0.2">
      <c r="A1045" s="293" t="str">
        <f>Z15</f>
        <v>Omaheke</v>
      </c>
      <c r="B1045" s="293">
        <f>BZ122+BZ123</f>
        <v>2111.6343400000023</v>
      </c>
    </row>
    <row r="1046" ht="15" customHeight="true" x14ac:dyDescent="0.2">
      <c r="A1046" s="238" t="str">
        <f>AA15</f>
        <v>Omusati</v>
      </c>
      <c r="B1046" s="293">
        <f>CA122+CA123</f>
        <v>4483.6083270000036</v>
      </c>
    </row>
    <row r="1047" ht="15" customHeight="true" x14ac:dyDescent="0.2">
      <c r="A1047" s="238" t="str">
        <f>AB15</f>
        <v>Oshana</v>
      </c>
      <c r="B1047" s="293">
        <f>CB122+CB123</f>
        <v>3192.7986819999983</v>
      </c>
    </row>
    <row r="1048" ht="15" customHeight="true" x14ac:dyDescent="0.2">
      <c r="A1048" s="238" t="str">
        <f>AC15</f>
        <v>Oshikoto</v>
      </c>
      <c r="B1048" s="293">
        <f>CC122+CC123</f>
        <v>3866.5594640000013</v>
      </c>
    </row>
    <row r="1049" ht="15" customHeight="true" x14ac:dyDescent="0.2">
      <c r="A1049" s="238" t="str">
        <f>AD15</f>
        <v>Otjozondjupa</v>
      </c>
      <c r="B1049" s="293">
        <f>CD122+CD123</f>
        <v>2482.3439559999988</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13</v>
      </c>
      <c r="B1072" s="238" t="s">
        <v>136</v>
      </c>
    </row>
    <row r="1100" s="211" customFormat="true" ht="17.1" customHeight="true" x14ac:dyDescent="0.2">
      <c r="A1100" s="625"/>
      <c r="B1100" s="620"/>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26"/>
      <c r="B1101" s="621"/>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26"/>
      <c r="B1114" s="621"/>
      <c r="C1114" s="622"/>
      <c r="D1114" s="622"/>
      <c r="E1114" s="622"/>
      <c r="F1114" s="622"/>
      <c r="G1114" s="622"/>
      <c r="H1114" s="622"/>
      <c r="I1114" s="622"/>
      <c r="J1114" s="622"/>
      <c r="K1114" s="622"/>
      <c r="L1114" s="622"/>
      <c r="M1114" s="622"/>
      <c r="N1114" s="622"/>
      <c r="O1114" s="622"/>
      <c r="P1114" s="622"/>
      <c r="Q1114" s="622"/>
      <c r="R1114" s="622"/>
      <c r="S1114" s="622"/>
      <c r="T1114" s="622"/>
      <c r="U1114" s="622"/>
      <c r="V1114" s="622"/>
      <c r="W1114" s="622"/>
      <c r="X1114" s="622"/>
      <c r="Y1114" s="622"/>
      <c r="Z1114" s="622"/>
      <c r="AA1114" s="622"/>
      <c r="AB1114" s="622"/>
      <c r="AC1114" s="622"/>
      <c r="AD1114" s="622"/>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26"/>
      <c r="B1115" s="621"/>
      <c r="C1115" s="622"/>
      <c r="D1115" s="622"/>
      <c r="E1115" s="622"/>
      <c r="F1115" s="622"/>
      <c r="G1115" s="622"/>
      <c r="H1115" s="622"/>
      <c r="I1115" s="622"/>
      <c r="J1115" s="622"/>
      <c r="K1115" s="622"/>
      <c r="L1115" s="622"/>
      <c r="M1115" s="622"/>
      <c r="N1115" s="622"/>
      <c r="O1115" s="622"/>
      <c r="P1115" s="622"/>
      <c r="Q1115" s="622"/>
      <c r="R1115" s="622"/>
      <c r="S1115" s="622"/>
      <c r="T1115" s="622"/>
      <c r="U1115" s="622"/>
      <c r="V1115" s="622"/>
      <c r="W1115" s="622"/>
      <c r="X1115" s="622"/>
      <c r="Y1115" s="622"/>
      <c r="Z1115" s="622"/>
      <c r="AA1115" s="622"/>
      <c r="AB1115" s="622"/>
      <c r="AC1115" s="622"/>
      <c r="AD1115" s="622"/>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26"/>
      <c r="B1116" s="621"/>
      <c r="C1116" s="622"/>
      <c r="D1116" s="622"/>
      <c r="E1116" s="622"/>
      <c r="F1116" s="622"/>
      <c r="G1116" s="622"/>
      <c r="H1116" s="622"/>
      <c r="I1116" s="622"/>
      <c r="J1116" s="622"/>
      <c r="K1116" s="622"/>
      <c r="L1116" s="622"/>
      <c r="M1116" s="622"/>
      <c r="N1116" s="622"/>
      <c r="O1116" s="622"/>
      <c r="P1116" s="622"/>
      <c r="Q1116" s="622"/>
      <c r="R1116" s="622"/>
      <c r="S1116" s="622"/>
      <c r="T1116" s="622"/>
      <c r="U1116" s="622"/>
      <c r="V1116" s="622"/>
      <c r="W1116" s="622"/>
      <c r="X1116" s="622"/>
      <c r="Y1116" s="622"/>
      <c r="Z1116" s="622"/>
      <c r="AA1116" s="622"/>
      <c r="AB1116" s="622"/>
      <c r="AC1116" s="622"/>
      <c r="AD1116" s="622"/>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27"/>
      <c r="B1117" s="623"/>
      <c r="C1117" s="624"/>
      <c r="D1117" s="624"/>
      <c r="E1117" s="624"/>
      <c r="F1117" s="624"/>
      <c r="G1117" s="624"/>
      <c r="H1117" s="624"/>
      <c r="I1117" s="624"/>
      <c r="J1117" s="624"/>
      <c r="K1117" s="624"/>
      <c r="L1117" s="624"/>
      <c r="M1117" s="624"/>
      <c r="N1117" s="624"/>
      <c r="O1117" s="624"/>
      <c r="P1117" s="624"/>
      <c r="Q1117" s="624"/>
      <c r="R1117" s="624"/>
      <c r="S1117" s="624"/>
      <c r="T1117" s="624"/>
      <c r="U1117" s="624"/>
      <c r="V1117" s="624"/>
      <c r="W1117" s="624"/>
      <c r="X1117" s="624"/>
      <c r="Y1117" s="624"/>
      <c r="Z1117" s="624"/>
      <c r="AA1117" s="624"/>
      <c r="AB1117" s="624"/>
      <c r="AC1117" s="624"/>
      <c r="AD1117" s="624"/>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AB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AB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AB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AB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AB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AB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99">
    <mergeCell ref="BA347:BA348"/>
    <mergeCell ref="BA349:BA350"/>
    <mergeCell ref="BA351:BA352"/>
    <mergeCell ref="BA353:BA354"/>
    <mergeCell ref="BA153:BA16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E462"/>
    <mergeCell ref="H462:I462"/>
    <mergeCell ref="M462:N462"/>
    <mergeCell ref="C463:D463"/>
    <mergeCell ref="H463:I463"/>
    <mergeCell ref="M463:N463"/>
    <mergeCell ref="C460:D460"/>
    <mergeCell ref="H460:I460"/>
    <mergeCell ref="M460:N460"/>
    <mergeCell ref="C461:D461"/>
    <mergeCell ref="H461:J461"/>
    <mergeCell ref="M461:O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0:D520"/>
    <mergeCell ref="H520:L520"/>
    <mergeCell ref="M520:Q520"/>
    <mergeCell ref="C521:D521"/>
    <mergeCell ref="H521:I522"/>
    <mergeCell ref="J521:L521"/>
    <mergeCell ref="M521:N522"/>
    <mergeCell ref="O521:Q521"/>
    <mergeCell ref="C522:G522"/>
    <mergeCell ref="C525:D525"/>
    <mergeCell ref="H525:I525"/>
    <mergeCell ref="M525:N525"/>
    <mergeCell ref="C526:D526"/>
    <mergeCell ref="H526:J526"/>
    <mergeCell ref="M526:O526"/>
    <mergeCell ref="C523:D524"/>
    <mergeCell ref="E523:G523"/>
    <mergeCell ref="H523:I523"/>
    <mergeCell ref="M523:N523"/>
    <mergeCell ref="H524:I524"/>
    <mergeCell ref="M524:N524"/>
    <mergeCell ref="C527:D527"/>
    <mergeCell ref="H527:I528"/>
    <mergeCell ref="M527:N528"/>
    <mergeCell ref="C528:E528"/>
    <mergeCell ref="C529:D530"/>
    <mergeCell ref="H529:I529"/>
    <mergeCell ref="M529:N529"/>
    <mergeCell ref="H530:I530"/>
    <mergeCell ref="M530:N530"/>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J586"/>
    <mergeCell ref="M586:O586"/>
    <mergeCell ref="C583:D583"/>
    <mergeCell ref="H583:I583"/>
    <mergeCell ref="M583:N583"/>
    <mergeCell ref="C584:D584"/>
    <mergeCell ref="H584:I584"/>
    <mergeCell ref="M584:N584"/>
    <mergeCell ref="C589:E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D9B00-0762-4124-9ACB-32CEDB7136CE}">
  <sheetPr codeName="Feuil4"/>
  <dimension ref="A1:CZ1200"/>
  <sheetViews>
    <sheetView showGridLines="false" workbookViewId="0"/>
  </sheetViews>
  <sheetFormatPr defaultColWidth="12.85546875" defaultRowHeight="15" customHeight="true" x14ac:dyDescent="0.2"/>
  <cols>
    <col min="1" max="1" width="31.5703125" style="391" customWidth="true"/>
    <col min="2" max="2" width="41.5703125" style="391" customWidth="true"/>
    <col min="3" max="17" width="10.7109375" style="391" customWidth="true"/>
    <col min="18" max="30" width="12.5703125" style="391" customWidth="true"/>
    <col min="31" max="52" width="12.5703125" style="211" customWidth="true"/>
    <col min="53" max="53" width="31.5703125" style="392" customWidth="true"/>
    <col min="54" max="54" width="41.5703125" style="238" customWidth="true"/>
    <col min="55" max="69" width="9.140625" style="392" customWidth="true"/>
    <col min="70" max="77" width="12.5703125" style="392" customWidth="true"/>
    <col min="78" max="104" width="12.5703125" style="211" customWidth="true"/>
    <col min="105" max="16384" width="12.85546875" style="391"/>
  </cols>
  <sheetData>
    <row r="1" s="111" customFormat="true" ht="18" customHeight="true" x14ac:dyDescent="0.2">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Namibia</v>
      </c>
      <c r="B2" s="226"/>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2013</v>
      </c>
      <c r="B3" s="228"/>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DHS13</v>
      </c>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7" t="str">
        <f>B1028</f>
        <v/>
      </c>
      <c r="B10" s="638"/>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7" t="str">
        <f>B1027</f>
        <v/>
      </c>
      <c r="B11" s="639"/>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40"/>
      <c r="B12" s="638"/>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41"/>
      <c r="B13" s="642"/>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3" customFormat="true" ht="15" customHeight="true" x14ac:dyDescent="0.2">
      <c r="A14" s="115" t="s">
        <v>95</v>
      </c>
      <c r="B14" s="208"/>
      <c r="C14" s="2181" t="s">
        <v>114</v>
      </c>
      <c r="D14" s="2182"/>
      <c r="E14" s="2182"/>
      <c r="F14" s="2182"/>
      <c r="G14" s="2183"/>
      <c r="H14" s="2410" t="s">
        <v>38</v>
      </c>
      <c r="I14" s="2411"/>
      <c r="J14" s="2411"/>
      <c r="K14" s="2411"/>
      <c r="L14" s="2412"/>
      <c r="M14" s="2417" t="s">
        <v>37</v>
      </c>
      <c r="N14" s="2418"/>
      <c r="O14" s="2418"/>
      <c r="P14" s="2418"/>
      <c r="Q14" s="2419"/>
      <c r="R14" s="1913" t="s">
        <v>137</v>
      </c>
      <c r="S14" s="1919"/>
      <c r="T14" s="1919"/>
      <c r="U14" s="1919"/>
      <c r="V14" s="1919"/>
      <c r="W14" s="1919"/>
      <c r="X14" s="1919"/>
      <c r="Y14" s="1919"/>
      <c r="Z14" s="1919"/>
      <c r="AA14" s="1919"/>
      <c r="AB14" s="1919"/>
      <c r="AC14" s="1919"/>
      <c r="AD14" s="1920"/>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35"/>
      <c r="BA14" s="217" t="s">
        <v>128</v>
      </c>
      <c r="BB14" s="115" t="s">
        <v>95</v>
      </c>
      <c r="BC14" s="2171" t="s">
        <v>114</v>
      </c>
      <c r="BD14" s="2172"/>
      <c r="BE14" s="2172"/>
      <c r="BF14" s="2172"/>
      <c r="BG14" s="2173"/>
      <c r="BH14" s="2174" t="s">
        <v>38</v>
      </c>
      <c r="BI14" s="2172"/>
      <c r="BJ14" s="2172"/>
      <c r="BK14" s="2172"/>
      <c r="BL14" s="2173"/>
      <c r="BM14" s="2174" t="s">
        <v>37</v>
      </c>
      <c r="BN14" s="2172"/>
      <c r="BO14" s="2172"/>
      <c r="BP14" s="2172"/>
      <c r="BQ14" s="2184"/>
      <c r="BR14" s="1772" t="s">
        <v>137</v>
      </c>
      <c r="BS14" s="1773"/>
      <c r="BT14" s="1773"/>
      <c r="BU14" s="1773"/>
      <c r="BV14" s="1773"/>
      <c r="BW14" s="1773"/>
      <c r="BX14" s="1773"/>
      <c r="BY14" s="1774"/>
      <c r="BZ14" s="313"/>
      <c r="CA14" s="313"/>
      <c r="CB14" s="313"/>
      <c r="CC14" s="313"/>
      <c r="CD14" s="313"/>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23" customFormat="true" ht="12.75" x14ac:dyDescent="0.2">
      <c r="A15" s="182" t="s">
        <v>87</v>
      </c>
      <c r="B15" s="242"/>
      <c r="C15" s="269" t="s">
        <v>0</v>
      </c>
      <c r="D15" s="270" t="s">
        <v>1</v>
      </c>
      <c r="E15" s="270" t="s">
        <v>2</v>
      </c>
      <c r="F15" s="270" t="s">
        <v>3</v>
      </c>
      <c r="G15" s="271" t="s">
        <v>4</v>
      </c>
      <c r="H15" s="1548" t="s">
        <v>0</v>
      </c>
      <c r="I15" s="1508" t="s">
        <v>1</v>
      </c>
      <c r="J15" s="1508" t="s">
        <v>2</v>
      </c>
      <c r="K15" s="1508" t="s">
        <v>3</v>
      </c>
      <c r="L15" s="1509" t="s">
        <v>4</v>
      </c>
      <c r="M15" s="1538" t="s">
        <v>0</v>
      </c>
      <c r="N15" s="1508" t="s">
        <v>1</v>
      </c>
      <c r="O15" s="1508" t="s">
        <v>2</v>
      </c>
      <c r="P15" s="1508" t="s">
        <v>3</v>
      </c>
      <c r="Q15" s="1558" t="s">
        <v>4</v>
      </c>
      <c r="R15" s="1548" t="s">
        <v>146</v>
      </c>
      <c r="S15" s="1508" t="s">
        <v>147</v>
      </c>
      <c r="T15" s="1508" t="s">
        <v>148</v>
      </c>
      <c r="U15" s="1508" t="s">
        <v>149</v>
      </c>
      <c r="V15" s="1508" t="s">
        <v>150</v>
      </c>
      <c r="W15" s="1508" t="s">
        <v>151</v>
      </c>
      <c r="X15" s="1508" t="s">
        <v>152</v>
      </c>
      <c r="Y15" s="1508" t="s">
        <v>153</v>
      </c>
      <c r="Z15" s="1508" t="s">
        <v>154</v>
      </c>
      <c r="AA15" s="1508" t="s">
        <v>155</v>
      </c>
      <c r="AB15" s="1508" t="s">
        <v>156</v>
      </c>
      <c r="AC15" s="1508" t="s">
        <v>157</v>
      </c>
      <c r="AD15" s="1510" t="s">
        <v>158</v>
      </c>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35"/>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146</v>
      </c>
      <c r="BS15" s="166" t="s">
        <v>147</v>
      </c>
      <c r="BT15" s="166" t="s">
        <v>148</v>
      </c>
      <c r="BU15" s="166" t="s">
        <v>149</v>
      </c>
      <c r="BV15" s="166" t="s">
        <v>150</v>
      </c>
      <c r="BW15" s="166" t="s">
        <v>151</v>
      </c>
      <c r="BX15" s="166" t="s">
        <v>152</v>
      </c>
      <c r="BY15" s="167" t="s">
        <v>153</v>
      </c>
      <c r="BZ15" s="167" t="s">
        <v>154</v>
      </c>
      <c r="CA15" s="167" t="s">
        <v>155</v>
      </c>
      <c r="CB15" s="167" t="s">
        <v>156</v>
      </c>
      <c r="CC15" s="167" t="s">
        <v>157</v>
      </c>
      <c r="CD15" s="167" t="s">
        <v>158</v>
      </c>
      <c r="CE15" s="1836"/>
      <c r="CF15" s="1836"/>
      <c r="CG15" s="1836"/>
      <c r="CH15" s="1836"/>
      <c r="CI15" s="1836"/>
      <c r="CJ15" s="1836"/>
      <c r="CK15" s="1836"/>
      <c r="CL15" s="1836"/>
      <c r="CM15" s="1836"/>
      <c r="CN15" s="1836"/>
      <c r="CO15" s="1836"/>
      <c r="CP15" s="1836"/>
      <c r="CQ15" s="1836"/>
      <c r="CR15" s="1836"/>
      <c r="CS15" s="1836"/>
      <c r="CT15" s="1836"/>
      <c r="CU15" s="1836"/>
      <c r="CV15" s="1836"/>
      <c r="CW15" s="1836"/>
      <c r="CX15" s="1836"/>
      <c r="CY15" s="1836"/>
      <c r="CZ15" s="1836"/>
    </row>
    <row r="16" s="423" customFormat="true" ht="15" customHeight="true" x14ac:dyDescent="0.2">
      <c r="A16" s="2388" t="s">
        <v>13</v>
      </c>
      <c r="B16" s="1727" t="s">
        <v>14</v>
      </c>
      <c r="C16" s="1583">
        <v>64.867904545536803</v>
      </c>
      <c r="D16" s="1584">
        <v>74.281146333153615</v>
      </c>
      <c r="E16" s="1584">
        <v>87.101611861870524</v>
      </c>
      <c r="F16" s="1584">
        <v>97.906980195493588</v>
      </c>
      <c r="G16" s="1585">
        <v>99.723087388555939</v>
      </c>
      <c r="H16" s="1586">
        <v>94.477556119762866</v>
      </c>
      <c r="I16" s="1584">
        <v>96.747336648269325</v>
      </c>
      <c r="J16" s="1584">
        <v>98.755163766617812</v>
      </c>
      <c r="K16" s="1584">
        <v>99.606044793739429</v>
      </c>
      <c r="L16" s="1587">
        <v>99.823864169877453</v>
      </c>
      <c r="M16" s="1588">
        <v>62.81503137724166</v>
      </c>
      <c r="N16" s="1584">
        <v>61.017264593681645</v>
      </c>
      <c r="O16" s="1584">
        <v>69.285639436047973</v>
      </c>
      <c r="P16" s="1584">
        <v>79.578192507468444</v>
      </c>
      <c r="Q16" s="1585">
        <v>93.484564352523265</v>
      </c>
      <c r="R16" s="1586">
        <v>87.072399315641007</v>
      </c>
      <c r="S16" s="1584">
        <v>99.597407039930417</v>
      </c>
      <c r="T16" s="1584">
        <v>93.215341368279894</v>
      </c>
      <c r="U16" s="1584">
        <v>94.747432283236691</v>
      </c>
      <c r="V16" s="1584">
        <v>70.949204764585858</v>
      </c>
      <c r="W16" s="1584">
        <v>99.370777460223707</v>
      </c>
      <c r="X16" s="1584">
        <v>88.041894365271617</v>
      </c>
      <c r="Y16" s="1584">
        <v>64.18734059615862</v>
      </c>
      <c r="Z16" s="1584">
        <v>97.124190931837276</v>
      </c>
      <c r="AA16" s="1584">
        <v>65.704267964900779</v>
      </c>
      <c r="AB16" s="1584">
        <v>88.474725927144121</v>
      </c>
      <c r="AC16" s="1584">
        <v>83.371365639822812</v>
      </c>
      <c r="AD16" s="1931">
        <v>98.495685551913283</v>
      </c>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35"/>
      <c r="BA16" s="2185" t="s">
        <v>13</v>
      </c>
      <c r="BB16" s="147" t="s">
        <v>14</v>
      </c>
      <c r="BC16" s="1089" t="s">
        <v>35</v>
      </c>
      <c r="BD16" s="1109" t="s">
        <v>35</v>
      </c>
      <c r="BE16" s="1109" t="s">
        <v>35</v>
      </c>
      <c r="BF16" s="1109" t="s">
        <v>35</v>
      </c>
      <c r="BG16" s="1130" t="s">
        <v>35</v>
      </c>
      <c r="BH16" s="1151" t="s">
        <v>35</v>
      </c>
      <c r="BI16" s="1109" t="s">
        <v>35</v>
      </c>
      <c r="BJ16" s="1109" t="s">
        <v>35</v>
      </c>
      <c r="BK16" s="1109" t="s">
        <v>35</v>
      </c>
      <c r="BL16" s="1130" t="s">
        <v>35</v>
      </c>
      <c r="BM16" s="1151" t="s">
        <v>35</v>
      </c>
      <c r="BN16" s="1109" t="s">
        <v>35</v>
      </c>
      <c r="BO16" s="1109" t="s">
        <v>35</v>
      </c>
      <c r="BP16" s="1109" t="s">
        <v>35</v>
      </c>
      <c r="BQ16" s="1130" t="s">
        <v>35</v>
      </c>
      <c r="BR16" s="1151" t="s">
        <v>35</v>
      </c>
      <c r="BS16" s="1109" t="s">
        <v>35</v>
      </c>
      <c r="BT16" s="1109" t="s">
        <v>35</v>
      </c>
      <c r="BU16" s="1109" t="s">
        <v>35</v>
      </c>
      <c r="BV16" s="1109" t="s">
        <v>35</v>
      </c>
      <c r="BW16" s="1109" t="s">
        <v>35</v>
      </c>
      <c r="BX16" s="1109" t="s">
        <v>35</v>
      </c>
      <c r="BY16" s="1171" t="s">
        <v>35</v>
      </c>
      <c r="BZ16" s="1171" t="s">
        <v>35</v>
      </c>
      <c r="CA16" s="1171" t="s">
        <v>35</v>
      </c>
      <c r="CB16" s="1171" t="s">
        <v>35</v>
      </c>
      <c r="CC16" s="1171" t="s">
        <v>35</v>
      </c>
      <c r="CD16" s="1171" t="s">
        <v>35</v>
      </c>
      <c r="CE16" s="1837"/>
      <c r="CF16" s="1837"/>
      <c r="CG16" s="1837"/>
      <c r="CH16" s="1837"/>
      <c r="CI16" s="1837"/>
      <c r="CJ16" s="1837"/>
      <c r="CK16" s="1837"/>
      <c r="CL16" s="1837"/>
      <c r="CM16" s="1837"/>
      <c r="CN16" s="1837"/>
      <c r="CO16" s="1837"/>
      <c r="CP16" s="1837"/>
      <c r="CQ16" s="1837"/>
      <c r="CR16" s="1837"/>
      <c r="CS16" s="1837"/>
      <c r="CT16" s="1837"/>
      <c r="CU16" s="1837"/>
      <c r="CV16" s="1837"/>
      <c r="CW16" s="1837"/>
      <c r="CX16" s="1837"/>
      <c r="CY16" s="1837"/>
      <c r="CZ16" s="1837"/>
    </row>
    <row r="17" s="423" customFormat="true" ht="15" customHeight="true" x14ac:dyDescent="0.2">
      <c r="A17" s="2389"/>
      <c r="B17" s="1728" t="s">
        <v>51</v>
      </c>
      <c r="C17" s="1589">
        <v>35.132095454463162</v>
      </c>
      <c r="D17" s="1590">
        <v>25.718853666846336</v>
      </c>
      <c r="E17" s="1590">
        <v>12.898388138129532</v>
      </c>
      <c r="F17" s="1590">
        <v>2.0930198045063291</v>
      </c>
      <c r="G17" s="1591">
        <v>0.27691261144408907</v>
      </c>
      <c r="H17" s="1592">
        <v>5.5224438802371409</v>
      </c>
      <c r="I17" s="1590">
        <v>3.2526633517306669</v>
      </c>
      <c r="J17" s="1590">
        <v>1.2448362333821752</v>
      </c>
      <c r="K17" s="1590">
        <v>0.39395520626057962</v>
      </c>
      <c r="L17" s="1593">
        <v>0.1761358301225473</v>
      </c>
      <c r="M17" s="1594">
        <v>37.184968622758419</v>
      </c>
      <c r="N17" s="1590">
        <v>38.982735406318668</v>
      </c>
      <c r="O17" s="1590">
        <v>30.714360563952102</v>
      </c>
      <c r="P17" s="1590">
        <v>20.421807492531769</v>
      </c>
      <c r="Q17" s="1591">
        <v>6.5154356474767123</v>
      </c>
      <c r="R17" s="1592">
        <v>12.927600684359062</v>
      </c>
      <c r="S17" s="1590">
        <v>0.40259296006957451</v>
      </c>
      <c r="T17" s="1590">
        <v>6.7846586317200401</v>
      </c>
      <c r="U17" s="1590">
        <v>5.2525677167633225</v>
      </c>
      <c r="V17" s="1590">
        <v>29.050795235414274</v>
      </c>
      <c r="W17" s="1590">
        <v>0.6292225397762885</v>
      </c>
      <c r="X17" s="1590">
        <v>11.958105634728334</v>
      </c>
      <c r="Y17" s="1590">
        <v>35.812659403841472</v>
      </c>
      <c r="Z17" s="1590">
        <v>2.8758090681627682</v>
      </c>
      <c r="AA17" s="1590">
        <v>34.295732035099419</v>
      </c>
      <c r="AB17" s="1590">
        <v>11.525274072855661</v>
      </c>
      <c r="AC17" s="1590">
        <v>16.628634360177198</v>
      </c>
      <c r="AD17" s="1932">
        <v>1.5043144480867654</v>
      </c>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35"/>
      <c r="BA17" s="2186"/>
      <c r="BB17" s="148" t="s">
        <v>51</v>
      </c>
      <c r="BC17" s="1090" t="s">
        <v>35</v>
      </c>
      <c r="BD17" s="1110" t="s">
        <v>35</v>
      </c>
      <c r="BE17" s="1110" t="s">
        <v>35</v>
      </c>
      <c r="BF17" s="1110" t="s">
        <v>35</v>
      </c>
      <c r="BG17" s="1131" t="s">
        <v>35</v>
      </c>
      <c r="BH17" s="1152" t="s">
        <v>35</v>
      </c>
      <c r="BI17" s="1110" t="s">
        <v>35</v>
      </c>
      <c r="BJ17" s="1110" t="s">
        <v>35</v>
      </c>
      <c r="BK17" s="1110" t="s">
        <v>35</v>
      </c>
      <c r="BL17" s="1131" t="s">
        <v>35</v>
      </c>
      <c r="BM17" s="1152" t="s">
        <v>35</v>
      </c>
      <c r="BN17" s="1110" t="s">
        <v>35</v>
      </c>
      <c r="BO17" s="1110" t="s">
        <v>35</v>
      </c>
      <c r="BP17" s="1110" t="s">
        <v>35</v>
      </c>
      <c r="BQ17" s="1131" t="s">
        <v>35</v>
      </c>
      <c r="BR17" s="1152" t="s">
        <v>35</v>
      </c>
      <c r="BS17" s="1110" t="s">
        <v>35</v>
      </c>
      <c r="BT17" s="1110" t="s">
        <v>35</v>
      </c>
      <c r="BU17" s="1110" t="s">
        <v>35</v>
      </c>
      <c r="BV17" s="1110" t="s">
        <v>35</v>
      </c>
      <c r="BW17" s="1110" t="s">
        <v>35</v>
      </c>
      <c r="BX17" s="1110" t="s">
        <v>35</v>
      </c>
      <c r="BY17" s="1172" t="s">
        <v>35</v>
      </c>
      <c r="BZ17" s="1172" t="s">
        <v>35</v>
      </c>
      <c r="CA17" s="1172" t="s">
        <v>35</v>
      </c>
      <c r="CB17" s="1172" t="s">
        <v>35</v>
      </c>
      <c r="CC17" s="1172" t="s">
        <v>35</v>
      </c>
      <c r="CD17" s="1172" t="s">
        <v>35</v>
      </c>
      <c r="CE17" s="1838"/>
      <c r="CF17" s="1838"/>
      <c r="CG17" s="1838"/>
      <c r="CH17" s="1838"/>
      <c r="CI17" s="1838"/>
      <c r="CJ17" s="1838"/>
      <c r="CK17" s="1838"/>
      <c r="CL17" s="1838"/>
      <c r="CM17" s="1838"/>
      <c r="CN17" s="1838"/>
      <c r="CO17" s="1838"/>
      <c r="CP17" s="1838"/>
      <c r="CQ17" s="1838"/>
      <c r="CR17" s="1838"/>
      <c r="CS17" s="1838"/>
      <c r="CT17" s="1838"/>
      <c r="CU17" s="1838"/>
      <c r="CV17" s="1838"/>
      <c r="CW17" s="1838"/>
      <c r="CX17" s="1838"/>
      <c r="CY17" s="1838"/>
      <c r="CZ17" s="1838"/>
    </row>
    <row r="18" s="423" customFormat="true" ht="15" customHeight="true" x14ac:dyDescent="0.2">
      <c r="A18" s="2389" t="s">
        <v>60</v>
      </c>
      <c r="B18" s="1728" t="s">
        <v>15</v>
      </c>
      <c r="C18" s="823">
        <f>C16*C23/100</f>
        <v>51.115908781883</v>
      </c>
      <c r="D18" s="824">
        <f>D16*D23/100</f>
        <v>63.658942407512647</v>
      </c>
      <c r="E18" s="824">
        <f t="shared" ref="E18:AD18" si="0">E16*E23/100</f>
        <v>82.136819985743898</v>
      </c>
      <c r="F18" s="824">
        <f t="shared" si="0"/>
        <v>96.927910393538653</v>
      </c>
      <c r="G18" s="825">
        <f t="shared" si="0"/>
        <v>99.523641213778831</v>
      </c>
      <c r="H18" s="826">
        <f t="shared" si="0"/>
        <v>86.54144140570277</v>
      </c>
      <c r="I18" s="824">
        <f t="shared" si="0"/>
        <v>94.909137251952203</v>
      </c>
      <c r="J18" s="824">
        <f t="shared" si="0"/>
        <v>98.755163766617812</v>
      </c>
      <c r="K18" s="824">
        <f t="shared" si="0"/>
        <v>99.307226659358221</v>
      </c>
      <c r="L18" s="827">
        <f t="shared" si="0"/>
        <v>99.823864169877453</v>
      </c>
      <c r="M18" s="823">
        <f t="shared" si="0"/>
        <v>48.05349900358987</v>
      </c>
      <c r="N18" s="824">
        <f t="shared" si="0"/>
        <v>49.240932527101087</v>
      </c>
      <c r="O18" s="824">
        <f t="shared" si="0"/>
        <v>57.64565201079192</v>
      </c>
      <c r="P18" s="824">
        <f t="shared" si="0"/>
        <v>73.609828069408309</v>
      </c>
      <c r="Q18" s="825">
        <f t="shared" si="0"/>
        <v>89.090789827954666</v>
      </c>
      <c r="R18" s="826">
        <f t="shared" si="0"/>
        <v>79.932462571758435</v>
      </c>
      <c r="S18" s="824">
        <f t="shared" si="0"/>
        <v>98.003848527291538</v>
      </c>
      <c r="T18" s="824">
        <f t="shared" si="0"/>
        <v>91.537465223650855</v>
      </c>
      <c r="U18" s="824">
        <f t="shared" si="0"/>
        <v>93.515715663554616</v>
      </c>
      <c r="V18" s="824">
        <f t="shared" si="0"/>
        <v>58.178347906960404</v>
      </c>
      <c r="W18" s="824">
        <f t="shared" si="0"/>
        <v>98.07895735324081</v>
      </c>
      <c r="X18" s="824">
        <f t="shared" si="0"/>
        <v>77.036657569612657</v>
      </c>
      <c r="Y18" s="824">
        <f t="shared" si="0"/>
        <v>52.826181310638539</v>
      </c>
      <c r="Z18" s="824">
        <f t="shared" si="0"/>
        <v>89.937000802881315</v>
      </c>
      <c r="AA18" s="824">
        <f t="shared" si="0"/>
        <v>59.199545436375601</v>
      </c>
      <c r="AB18" s="824">
        <f t="shared" si="0"/>
        <v>86.43980723081981</v>
      </c>
      <c r="AC18" s="824">
        <f t="shared" si="0"/>
        <v>72.032859912806913</v>
      </c>
      <c r="AD18" s="827">
        <f t="shared" si="0"/>
        <v>94.555858129836736</v>
      </c>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35"/>
      <c r="BA18" s="2186" t="s">
        <v>60</v>
      </c>
      <c r="BB18" s="148" t="s">
        <v>15</v>
      </c>
      <c r="BC18" s="1090" t="s">
        <v>35</v>
      </c>
      <c r="BD18" s="1110" t="s">
        <v>35</v>
      </c>
      <c r="BE18" s="1110" t="s">
        <v>35</v>
      </c>
      <c r="BF18" s="1110" t="s">
        <v>35</v>
      </c>
      <c r="BG18" s="1131" t="s">
        <v>35</v>
      </c>
      <c r="BH18" s="1152" t="s">
        <v>35</v>
      </c>
      <c r="BI18" s="1110" t="s">
        <v>35</v>
      </c>
      <c r="BJ18" s="1110" t="s">
        <v>35</v>
      </c>
      <c r="BK18" s="1110" t="s">
        <v>35</v>
      </c>
      <c r="BL18" s="1131" t="s">
        <v>35</v>
      </c>
      <c r="BM18" s="1152" t="s">
        <v>35</v>
      </c>
      <c r="BN18" s="1110" t="s">
        <v>35</v>
      </c>
      <c r="BO18" s="1110" t="s">
        <v>35</v>
      </c>
      <c r="BP18" s="1110" t="s">
        <v>35</v>
      </c>
      <c r="BQ18" s="1131" t="s">
        <v>35</v>
      </c>
      <c r="BR18" s="1152" t="s">
        <v>35</v>
      </c>
      <c r="BS18" s="1110" t="s">
        <v>35</v>
      </c>
      <c r="BT18" s="1110" t="s">
        <v>35</v>
      </c>
      <c r="BU18" s="1110" t="s">
        <v>35</v>
      </c>
      <c r="BV18" s="1110" t="s">
        <v>35</v>
      </c>
      <c r="BW18" s="1110" t="s">
        <v>35</v>
      </c>
      <c r="BX18" s="1110" t="s">
        <v>35</v>
      </c>
      <c r="BY18" s="1172" t="s">
        <v>35</v>
      </c>
      <c r="BZ18" s="1172" t="s">
        <v>35</v>
      </c>
      <c r="CA18" s="1172" t="s">
        <v>35</v>
      </c>
      <c r="CB18" s="1172" t="s">
        <v>35</v>
      </c>
      <c r="CC18" s="1172" t="s">
        <v>35</v>
      </c>
      <c r="CD18" s="1172" t="s">
        <v>35</v>
      </c>
      <c r="CE18" s="1838"/>
      <c r="CF18" s="1838"/>
      <c r="CG18" s="1838"/>
      <c r="CH18" s="1838"/>
      <c r="CI18" s="1838"/>
      <c r="CJ18" s="1838"/>
      <c r="CK18" s="1838"/>
      <c r="CL18" s="1838"/>
      <c r="CM18" s="1838"/>
      <c r="CN18" s="1838"/>
      <c r="CO18" s="1838"/>
      <c r="CP18" s="1838"/>
      <c r="CQ18" s="1838"/>
      <c r="CR18" s="1838"/>
      <c r="CS18" s="1838"/>
      <c r="CT18" s="1838"/>
      <c r="CU18" s="1838"/>
      <c r="CV18" s="1838"/>
      <c r="CW18" s="1838"/>
      <c r="CX18" s="1838"/>
      <c r="CY18" s="1838"/>
      <c r="CZ18" s="1838"/>
    </row>
    <row r="19" s="423" customFormat="true" ht="15" customHeight="true" x14ac:dyDescent="0.2">
      <c r="A19" s="2389"/>
      <c r="B19" s="1728" t="s">
        <v>16</v>
      </c>
      <c r="C19" s="823">
        <f>C16*C22/100</f>
        <v>13.751995763653802</v>
      </c>
      <c r="D19" s="824">
        <f>D16*D22/100</f>
        <v>10.622203925640967</v>
      </c>
      <c r="E19" s="824">
        <f t="shared" ref="E19:AD19" si="1">E16*E22/100</f>
        <v>4.9647918761266201</v>
      </c>
      <c r="F19" s="824">
        <f t="shared" si="1"/>
        <v>0.97906980195493587</v>
      </c>
      <c r="G19" s="825">
        <f t="shared" si="1"/>
        <v>0.19944617477711191</v>
      </c>
      <c r="H19" s="826">
        <f t="shared" si="1"/>
        <v>7.9361147140600812</v>
      </c>
      <c r="I19" s="824">
        <f t="shared" si="1"/>
        <v>1.8381993963171173</v>
      </c>
      <c r="J19" s="824">
        <f t="shared" si="1"/>
        <v>0</v>
      </c>
      <c r="K19" s="824">
        <f t="shared" si="1"/>
        <v>0.29881813438121829</v>
      </c>
      <c r="L19" s="827">
        <f t="shared" si="1"/>
        <v>0</v>
      </c>
      <c r="M19" s="823">
        <f t="shared" si="1"/>
        <v>14.761532373651789</v>
      </c>
      <c r="N19" s="824">
        <f t="shared" si="1"/>
        <v>11.776332066580558</v>
      </c>
      <c r="O19" s="824">
        <f t="shared" si="1"/>
        <v>11.639987425256061</v>
      </c>
      <c r="P19" s="824">
        <f t="shared" si="1"/>
        <v>5.9683644380601333</v>
      </c>
      <c r="Q19" s="825">
        <f t="shared" si="1"/>
        <v>4.3937745245685935</v>
      </c>
      <c r="R19" s="826">
        <f t="shared" si="1"/>
        <v>7.1399367438825614</v>
      </c>
      <c r="S19" s="824">
        <f t="shared" si="1"/>
        <v>1.5935585126388867</v>
      </c>
      <c r="T19" s="824">
        <f t="shared" si="1"/>
        <v>1.677876144629038</v>
      </c>
      <c r="U19" s="824">
        <f t="shared" si="1"/>
        <v>1.231716619682077</v>
      </c>
      <c r="V19" s="824">
        <f t="shared" si="1"/>
        <v>12.770856857625454</v>
      </c>
      <c r="W19" s="824">
        <f t="shared" si="1"/>
        <v>1.2918201069829081</v>
      </c>
      <c r="X19" s="824">
        <f t="shared" si="1"/>
        <v>11.005236795658952</v>
      </c>
      <c r="Y19" s="824">
        <f t="shared" si="1"/>
        <v>11.361159285520076</v>
      </c>
      <c r="Z19" s="824">
        <f t="shared" si="1"/>
        <v>7.1871901289559581</v>
      </c>
      <c r="AA19" s="824">
        <f t="shared" si="1"/>
        <v>6.5047225285251775</v>
      </c>
      <c r="AB19" s="824">
        <f t="shared" si="1"/>
        <v>2.0349186963243149</v>
      </c>
      <c r="AC19" s="824">
        <f t="shared" si="1"/>
        <v>11.338505727015901</v>
      </c>
      <c r="AD19" s="827">
        <f t="shared" si="1"/>
        <v>3.9398274220765312</v>
      </c>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35"/>
      <c r="BA19" s="2186"/>
      <c r="BB19" s="148" t="s">
        <v>16</v>
      </c>
      <c r="BC19" s="1090" t="s">
        <v>35</v>
      </c>
      <c r="BD19" s="1110" t="s">
        <v>35</v>
      </c>
      <c r="BE19" s="1110" t="s">
        <v>35</v>
      </c>
      <c r="BF19" s="1110" t="s">
        <v>35</v>
      </c>
      <c r="BG19" s="1131" t="s">
        <v>35</v>
      </c>
      <c r="BH19" s="1152" t="s">
        <v>35</v>
      </c>
      <c r="BI19" s="1110" t="s">
        <v>35</v>
      </c>
      <c r="BJ19" s="1110" t="s">
        <v>35</v>
      </c>
      <c r="BK19" s="1110" t="s">
        <v>35</v>
      </c>
      <c r="BL19" s="1131" t="s">
        <v>35</v>
      </c>
      <c r="BM19" s="1152" t="s">
        <v>35</v>
      </c>
      <c r="BN19" s="1110" t="s">
        <v>35</v>
      </c>
      <c r="BO19" s="1110" t="s">
        <v>35</v>
      </c>
      <c r="BP19" s="1110" t="s">
        <v>35</v>
      </c>
      <c r="BQ19" s="1131" t="s">
        <v>35</v>
      </c>
      <c r="BR19" s="1152" t="s">
        <v>35</v>
      </c>
      <c r="BS19" s="1110" t="s">
        <v>35</v>
      </c>
      <c r="BT19" s="1110" t="s">
        <v>35</v>
      </c>
      <c r="BU19" s="1110" t="s">
        <v>35</v>
      </c>
      <c r="BV19" s="1110" t="s">
        <v>35</v>
      </c>
      <c r="BW19" s="1110" t="s">
        <v>35</v>
      </c>
      <c r="BX19" s="1110" t="s">
        <v>35</v>
      </c>
      <c r="BY19" s="1172" t="s">
        <v>35</v>
      </c>
      <c r="BZ19" s="1172" t="s">
        <v>35</v>
      </c>
      <c r="CA19" s="1172" t="s">
        <v>35</v>
      </c>
      <c r="CB19" s="1172" t="s">
        <v>35</v>
      </c>
      <c r="CC19" s="1172" t="s">
        <v>35</v>
      </c>
      <c r="CD19" s="1172" t="s">
        <v>35</v>
      </c>
      <c r="CE19" s="1838"/>
      <c r="CF19" s="1838"/>
      <c r="CG19" s="1838"/>
      <c r="CH19" s="1838"/>
      <c r="CI19" s="1838"/>
      <c r="CJ19" s="1838"/>
      <c r="CK19" s="1838"/>
      <c r="CL19" s="1838"/>
      <c r="CM19" s="1838"/>
      <c r="CN19" s="1838"/>
      <c r="CO19" s="1838"/>
      <c r="CP19" s="1838"/>
      <c r="CQ19" s="1838"/>
      <c r="CR19" s="1838"/>
      <c r="CS19" s="1838"/>
      <c r="CT19" s="1838"/>
      <c r="CU19" s="1838"/>
      <c r="CV19" s="1838"/>
      <c r="CW19" s="1838"/>
      <c r="CX19" s="1838"/>
      <c r="CY19" s="1838"/>
      <c r="CZ19" s="1838"/>
    </row>
    <row r="20" s="423" customFormat="true" ht="15" customHeight="true" x14ac:dyDescent="0.2">
      <c r="A20" s="2389"/>
      <c r="B20" s="1728" t="s">
        <v>22</v>
      </c>
      <c r="C20" s="823">
        <f>100-C18-C19-C21</f>
        <v>19.688398086229434</v>
      </c>
      <c r="D20" s="824">
        <f>100-D18-D19-D21</f>
        <v>17.359117501083922</v>
      </c>
      <c r="E20" s="824">
        <f t="shared" ref="E20:AD20" si="2">100-E18-E19-E21</f>
        <v>10.063627276957618</v>
      </c>
      <c r="F20" s="824">
        <f t="shared" si="2"/>
        <v>1.8050456848081775</v>
      </c>
      <c r="G20" s="825">
        <f t="shared" si="2"/>
        <v>0.26701630096250173</v>
      </c>
      <c r="H20" s="826">
        <f t="shared" si="2"/>
        <v>4.8945754981308118</v>
      </c>
      <c r="I20" s="824">
        <f t="shared" si="2"/>
        <v>3.2526633517306802</v>
      </c>
      <c r="J20" s="824">
        <f t="shared" si="2"/>
        <v>1.2448362333821876</v>
      </c>
      <c r="K20" s="824">
        <f t="shared" si="2"/>
        <v>0.39395520626056035</v>
      </c>
      <c r="L20" s="827">
        <f t="shared" si="2"/>
        <v>0.17613583012254708</v>
      </c>
      <c r="M20" s="823">
        <f t="shared" si="2"/>
        <v>17.511013083654113</v>
      </c>
      <c r="N20" s="824">
        <f t="shared" si="2"/>
        <v>25.239578923325237</v>
      </c>
      <c r="O20" s="824">
        <f t="shared" si="2"/>
        <v>20.988523229227898</v>
      </c>
      <c r="P20" s="824">
        <f t="shared" si="2"/>
        <v>14.884628169719292</v>
      </c>
      <c r="Q20" s="825">
        <f t="shared" si="2"/>
        <v>5.1330812604000862</v>
      </c>
      <c r="R20" s="826">
        <f t="shared" si="2"/>
        <v>11.277475807440371</v>
      </c>
      <c r="S20" s="824">
        <f t="shared" si="2"/>
        <v>0.40259296006957523</v>
      </c>
      <c r="T20" s="824">
        <f t="shared" si="2"/>
        <v>5.3100275167252606</v>
      </c>
      <c r="U20" s="824">
        <f t="shared" si="2"/>
        <v>4.1043279162032249</v>
      </c>
      <c r="V20" s="824">
        <f t="shared" si="2"/>
        <v>3.1438269659450597</v>
      </c>
      <c r="W20" s="824">
        <f t="shared" si="2"/>
        <v>0.62922253977628206</v>
      </c>
      <c r="X20" s="824">
        <f t="shared" si="2"/>
        <v>6.7325860609300081</v>
      </c>
      <c r="Y20" s="824">
        <f t="shared" si="2"/>
        <v>29.435090336012777</v>
      </c>
      <c r="Z20" s="824">
        <f t="shared" si="2"/>
        <v>2.5573132743395899</v>
      </c>
      <c r="AA20" s="824">
        <f t="shared" si="2"/>
        <v>22.535249626485324</v>
      </c>
      <c r="AB20" s="824">
        <f t="shared" si="2"/>
        <v>9.9268726534798617</v>
      </c>
      <c r="AC20" s="824">
        <f t="shared" si="2"/>
        <v>14.790369657950331</v>
      </c>
      <c r="AD20" s="827">
        <f t="shared" si="2"/>
        <v>1.3778334994065635</v>
      </c>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35"/>
      <c r="BA20" s="2186"/>
      <c r="BB20" s="148" t="s">
        <v>22</v>
      </c>
      <c r="BC20" s="1090" t="s">
        <v>35</v>
      </c>
      <c r="BD20" s="1110" t="s">
        <v>35</v>
      </c>
      <c r="BE20" s="1110" t="s">
        <v>35</v>
      </c>
      <c r="BF20" s="1110" t="s">
        <v>35</v>
      </c>
      <c r="BG20" s="1131" t="s">
        <v>35</v>
      </c>
      <c r="BH20" s="1152" t="s">
        <v>35</v>
      </c>
      <c r="BI20" s="1110" t="s">
        <v>35</v>
      </c>
      <c r="BJ20" s="1110" t="s">
        <v>35</v>
      </c>
      <c r="BK20" s="1110" t="s">
        <v>35</v>
      </c>
      <c r="BL20" s="1131" t="s">
        <v>35</v>
      </c>
      <c r="BM20" s="1152" t="s">
        <v>35</v>
      </c>
      <c r="BN20" s="1110" t="s">
        <v>35</v>
      </c>
      <c r="BO20" s="1110" t="s">
        <v>35</v>
      </c>
      <c r="BP20" s="1110" t="s">
        <v>35</v>
      </c>
      <c r="BQ20" s="1131" t="s">
        <v>35</v>
      </c>
      <c r="BR20" s="1152" t="s">
        <v>35</v>
      </c>
      <c r="BS20" s="1110" t="s">
        <v>35</v>
      </c>
      <c r="BT20" s="1110" t="s">
        <v>35</v>
      </c>
      <c r="BU20" s="1110" t="s">
        <v>35</v>
      </c>
      <c r="BV20" s="1110" t="s">
        <v>35</v>
      </c>
      <c r="BW20" s="1110" t="s">
        <v>35</v>
      </c>
      <c r="BX20" s="1110" t="s">
        <v>35</v>
      </c>
      <c r="BY20" s="1172" t="s">
        <v>35</v>
      </c>
      <c r="BZ20" s="1172" t="s">
        <v>35</v>
      </c>
      <c r="CA20" s="1172" t="s">
        <v>35</v>
      </c>
      <c r="CB20" s="1172" t="s">
        <v>35</v>
      </c>
      <c r="CC20" s="1172" t="s">
        <v>35</v>
      </c>
      <c r="CD20" s="1172" t="s">
        <v>35</v>
      </c>
      <c r="CE20" s="1838"/>
      <c r="CF20" s="1838"/>
      <c r="CG20" s="1838"/>
      <c r="CH20" s="1838"/>
      <c r="CI20" s="1838"/>
      <c r="CJ20" s="1838"/>
      <c r="CK20" s="1838"/>
      <c r="CL20" s="1838"/>
      <c r="CM20" s="1838"/>
      <c r="CN20" s="1838"/>
      <c r="CO20" s="1838"/>
      <c r="CP20" s="1838"/>
      <c r="CQ20" s="1838"/>
      <c r="CR20" s="1838"/>
      <c r="CS20" s="1838"/>
      <c r="CT20" s="1838"/>
      <c r="CU20" s="1838"/>
      <c r="CV20" s="1838"/>
      <c r="CW20" s="1838"/>
      <c r="CX20" s="1838"/>
      <c r="CY20" s="1838"/>
      <c r="CZ20" s="1838"/>
    </row>
    <row r="21" s="423" customFormat="true" ht="15" customHeight="true" x14ac:dyDescent="0.2">
      <c r="A21" s="2389"/>
      <c r="B21" s="1728" t="s">
        <v>17</v>
      </c>
      <c r="C21" s="1589">
        <v>15.443697368233764</v>
      </c>
      <c r="D21" s="1590">
        <v>8.3597361657624649</v>
      </c>
      <c r="E21" s="1590">
        <v>2.8347608611718633</v>
      </c>
      <c r="F21" s="1590">
        <v>0.28797411969823367</v>
      </c>
      <c r="G21" s="1591">
        <v>9.8963104815557278E-3</v>
      </c>
      <c r="H21" s="1592">
        <v>0.62786838210633722</v>
      </c>
      <c r="I21" s="1590">
        <v>0</v>
      </c>
      <c r="J21" s="1590">
        <v>0</v>
      </c>
      <c r="K21" s="1590">
        <v>0</v>
      </c>
      <c r="L21" s="1593">
        <v>0</v>
      </c>
      <c r="M21" s="1594">
        <v>19.673955539104227</v>
      </c>
      <c r="N21" s="1590">
        <v>13.743156482993118</v>
      </c>
      <c r="O21" s="1590">
        <v>9.7258373347241225</v>
      </c>
      <c r="P21" s="1590">
        <v>5.537179322812265</v>
      </c>
      <c r="Q21" s="1591">
        <v>1.3823543870766544</v>
      </c>
      <c r="R21" s="1592">
        <v>1.6501248769186312</v>
      </c>
      <c r="S21" s="1590">
        <v>0</v>
      </c>
      <c r="T21" s="1590">
        <v>1.4746311149948459</v>
      </c>
      <c r="U21" s="1590">
        <v>1.1482398005600827</v>
      </c>
      <c r="V21" s="1590">
        <v>25.906968269469083</v>
      </c>
      <c r="W21" s="1590">
        <v>0</v>
      </c>
      <c r="X21" s="1590">
        <v>5.2255195737983824</v>
      </c>
      <c r="Y21" s="1590">
        <v>6.3775690678286079</v>
      </c>
      <c r="Z21" s="1590">
        <v>0.31849579382313736</v>
      </c>
      <c r="AA21" s="1590">
        <v>11.760482408613898</v>
      </c>
      <c r="AB21" s="1590">
        <v>1.598401419376013</v>
      </c>
      <c r="AC21" s="1590">
        <v>1.8382647022268561</v>
      </c>
      <c r="AD21" s="1932">
        <v>0.12648094868016943</v>
      </c>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35"/>
      <c r="BA21" s="2186"/>
      <c r="BB21" s="148" t="s">
        <v>17</v>
      </c>
      <c r="BC21" s="1090" t="s">
        <v>35</v>
      </c>
      <c r="BD21" s="1110" t="s">
        <v>35</v>
      </c>
      <c r="BE21" s="1110" t="s">
        <v>35</v>
      </c>
      <c r="BF21" s="1110" t="s">
        <v>35</v>
      </c>
      <c r="BG21" s="1131" t="s">
        <v>35</v>
      </c>
      <c r="BH21" s="1152" t="s">
        <v>35</v>
      </c>
      <c r="BI21" s="1110" t="s">
        <v>35</v>
      </c>
      <c r="BJ21" s="1110" t="s">
        <v>35</v>
      </c>
      <c r="BK21" s="1110" t="s">
        <v>35</v>
      </c>
      <c r="BL21" s="1131" t="s">
        <v>35</v>
      </c>
      <c r="BM21" s="1152" t="s">
        <v>35</v>
      </c>
      <c r="BN21" s="1110" t="s">
        <v>35</v>
      </c>
      <c r="BO21" s="1110" t="s">
        <v>35</v>
      </c>
      <c r="BP21" s="1110" t="s">
        <v>35</v>
      </c>
      <c r="BQ21" s="1131" t="s">
        <v>35</v>
      </c>
      <c r="BR21" s="1152" t="s">
        <v>35</v>
      </c>
      <c r="BS21" s="1110" t="s">
        <v>35</v>
      </c>
      <c r="BT21" s="1110" t="s">
        <v>35</v>
      </c>
      <c r="BU21" s="1110" t="s">
        <v>35</v>
      </c>
      <c r="BV21" s="1110" t="s">
        <v>35</v>
      </c>
      <c r="BW21" s="1110" t="s">
        <v>35</v>
      </c>
      <c r="BX21" s="1110" t="s">
        <v>35</v>
      </c>
      <c r="BY21" s="1172" t="s">
        <v>35</v>
      </c>
      <c r="BZ21" s="1172" t="s">
        <v>35</v>
      </c>
      <c r="CA21" s="1172" t="s">
        <v>35</v>
      </c>
      <c r="CB21" s="1172" t="s">
        <v>35</v>
      </c>
      <c r="CC21" s="1172" t="s">
        <v>35</v>
      </c>
      <c r="CD21" s="1172" t="s">
        <v>35</v>
      </c>
      <c r="CE21" s="1838"/>
      <c r="CF21" s="1838"/>
      <c r="CG21" s="1838"/>
      <c r="CH21" s="1838"/>
      <c r="CI21" s="1838"/>
      <c r="CJ21" s="1838"/>
      <c r="CK21" s="1838"/>
      <c r="CL21" s="1838"/>
      <c r="CM21" s="1838"/>
      <c r="CN21" s="1838"/>
      <c r="CO21" s="1838"/>
      <c r="CP21" s="1838"/>
      <c r="CQ21" s="1838"/>
      <c r="CR21" s="1838"/>
      <c r="CS21" s="1838"/>
      <c r="CT21" s="1838"/>
      <c r="CU21" s="1838"/>
      <c r="CV21" s="1838"/>
      <c r="CW21" s="1838"/>
      <c r="CX21" s="1838"/>
      <c r="CY21" s="1838"/>
      <c r="CZ21" s="1838"/>
    </row>
    <row r="22" s="423" customFormat="true" ht="15" customHeight="true" x14ac:dyDescent="0.2">
      <c r="A22" s="2389" t="s">
        <v>54</v>
      </c>
      <c r="B22" s="1728" t="s">
        <v>49</v>
      </c>
      <c r="C22" s="1589">
        <v>21.2</v>
      </c>
      <c r="D22" s="1590">
        <v>14.3</v>
      </c>
      <c r="E22" s="1590">
        <v>5.7</v>
      </c>
      <c r="F22" s="1590">
        <v>1</v>
      </c>
      <c r="G22" s="1591">
        <v>0.2</v>
      </c>
      <c r="H22" s="1592">
        <v>8.4</v>
      </c>
      <c r="I22" s="1590">
        <v>1.9</v>
      </c>
      <c r="J22" s="1590">
        <v>0</v>
      </c>
      <c r="K22" s="1590">
        <v>0.3</v>
      </c>
      <c r="L22" s="1593">
        <v>0</v>
      </c>
      <c r="M22" s="1594">
        <v>23.5</v>
      </c>
      <c r="N22" s="1590">
        <v>19.3</v>
      </c>
      <c r="O22" s="1590">
        <v>16.8</v>
      </c>
      <c r="P22" s="1590">
        <v>7.5</v>
      </c>
      <c r="Q22" s="1591">
        <v>4.7</v>
      </c>
      <c r="R22" s="1592">
        <v>8.1999999999999993</v>
      </c>
      <c r="S22" s="1590">
        <v>1.6</v>
      </c>
      <c r="T22" s="1590">
        <v>1.8</v>
      </c>
      <c r="U22" s="1590">
        <v>1.3</v>
      </c>
      <c r="V22" s="1590">
        <v>18</v>
      </c>
      <c r="W22" s="1590">
        <v>1.3</v>
      </c>
      <c r="X22" s="1590">
        <v>12.5</v>
      </c>
      <c r="Y22" s="1590">
        <v>17.7</v>
      </c>
      <c r="Z22" s="1590">
        <v>7.4</v>
      </c>
      <c r="AA22" s="1590">
        <v>9.9</v>
      </c>
      <c r="AB22" s="1590">
        <v>2.2999999999999998</v>
      </c>
      <c r="AC22" s="1590">
        <v>13.6</v>
      </c>
      <c r="AD22" s="1932">
        <v>4</v>
      </c>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35"/>
      <c r="BA22" s="2186" t="s">
        <v>54</v>
      </c>
      <c r="BB22" s="148" t="s">
        <v>49</v>
      </c>
      <c r="BC22" s="1090" t="s">
        <v>35</v>
      </c>
      <c r="BD22" s="1110" t="s">
        <v>35</v>
      </c>
      <c r="BE22" s="1110" t="s">
        <v>35</v>
      </c>
      <c r="BF22" s="1110" t="s">
        <v>35</v>
      </c>
      <c r="BG22" s="1131" t="s">
        <v>35</v>
      </c>
      <c r="BH22" s="1152" t="s">
        <v>35</v>
      </c>
      <c r="BI22" s="1110" t="s">
        <v>35</v>
      </c>
      <c r="BJ22" s="1110" t="s">
        <v>35</v>
      </c>
      <c r="BK22" s="1110" t="s">
        <v>35</v>
      </c>
      <c r="BL22" s="1131" t="s">
        <v>35</v>
      </c>
      <c r="BM22" s="1152" t="s">
        <v>35</v>
      </c>
      <c r="BN22" s="1110" t="s">
        <v>35</v>
      </c>
      <c r="BO22" s="1110" t="s">
        <v>35</v>
      </c>
      <c r="BP22" s="1110" t="s">
        <v>35</v>
      </c>
      <c r="BQ22" s="1131" t="s">
        <v>35</v>
      </c>
      <c r="BR22" s="1152" t="s">
        <v>35</v>
      </c>
      <c r="BS22" s="1110" t="s">
        <v>35</v>
      </c>
      <c r="BT22" s="1110" t="s">
        <v>35</v>
      </c>
      <c r="BU22" s="1110" t="s">
        <v>35</v>
      </c>
      <c r="BV22" s="1110" t="s">
        <v>35</v>
      </c>
      <c r="BW22" s="1110" t="s">
        <v>35</v>
      </c>
      <c r="BX22" s="1110" t="s">
        <v>35</v>
      </c>
      <c r="BY22" s="1172" t="s">
        <v>35</v>
      </c>
      <c r="BZ22" s="1172" t="s">
        <v>35</v>
      </c>
      <c r="CA22" s="1172" t="s">
        <v>35</v>
      </c>
      <c r="CB22" s="1172" t="s">
        <v>35</v>
      </c>
      <c r="CC22" s="1172" t="s">
        <v>35</v>
      </c>
      <c r="CD22" s="1172" t="s">
        <v>35</v>
      </c>
      <c r="CE22" s="1838"/>
      <c r="CF22" s="1838"/>
      <c r="CG22" s="1838"/>
      <c r="CH22" s="1838"/>
      <c r="CI22" s="1838"/>
      <c r="CJ22" s="1838"/>
      <c r="CK22" s="1838"/>
      <c r="CL22" s="1838"/>
      <c r="CM22" s="1838"/>
      <c r="CN22" s="1838"/>
      <c r="CO22" s="1838"/>
      <c r="CP22" s="1838"/>
      <c r="CQ22" s="1838"/>
      <c r="CR22" s="1838"/>
      <c r="CS22" s="1838"/>
      <c r="CT22" s="1838"/>
      <c r="CU22" s="1838"/>
      <c r="CV22" s="1838"/>
      <c r="CW22" s="1838"/>
      <c r="CX22" s="1838"/>
      <c r="CY22" s="1838"/>
      <c r="CZ22" s="1838"/>
    </row>
    <row r="23" s="423" customFormat="true" ht="15" customHeight="true" x14ac:dyDescent="0.2">
      <c r="A23" s="2390"/>
      <c r="B23" s="1729" t="s">
        <v>48</v>
      </c>
      <c r="C23" s="1595">
        <v>78.8</v>
      </c>
      <c r="D23" s="1596">
        <v>85.7</v>
      </c>
      <c r="E23" s="1596">
        <v>94.3</v>
      </c>
      <c r="F23" s="1596">
        <v>99</v>
      </c>
      <c r="G23" s="1597">
        <v>99.8</v>
      </c>
      <c r="H23" s="1598">
        <v>91.6</v>
      </c>
      <c r="I23" s="1596">
        <v>98.1</v>
      </c>
      <c r="J23" s="1596">
        <v>100</v>
      </c>
      <c r="K23" s="1596">
        <v>99.7</v>
      </c>
      <c r="L23" s="1599">
        <v>100</v>
      </c>
      <c r="M23" s="1600">
        <v>76.5</v>
      </c>
      <c r="N23" s="1596">
        <v>80.7</v>
      </c>
      <c r="O23" s="1596">
        <v>83.2</v>
      </c>
      <c r="P23" s="1596">
        <v>92.5</v>
      </c>
      <c r="Q23" s="1597">
        <v>95.3</v>
      </c>
      <c r="R23" s="1598">
        <v>91.8</v>
      </c>
      <c r="S23" s="1596">
        <v>98.4</v>
      </c>
      <c r="T23" s="1596">
        <v>98.2</v>
      </c>
      <c r="U23" s="1596">
        <v>98.7</v>
      </c>
      <c r="V23" s="1596">
        <v>82</v>
      </c>
      <c r="W23" s="1596">
        <v>98.7</v>
      </c>
      <c r="X23" s="1596">
        <v>87.5</v>
      </c>
      <c r="Y23" s="1596">
        <v>82.3</v>
      </c>
      <c r="Z23" s="1596">
        <v>92.6</v>
      </c>
      <c r="AA23" s="1596">
        <v>90.1</v>
      </c>
      <c r="AB23" s="1596">
        <v>97.7</v>
      </c>
      <c r="AC23" s="1596">
        <v>86.4</v>
      </c>
      <c r="AD23" s="1933">
        <v>96</v>
      </c>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35"/>
      <c r="BA23" s="2187"/>
      <c r="BB23" s="149" t="s">
        <v>48</v>
      </c>
      <c r="BC23" s="1091" t="s">
        <v>35</v>
      </c>
      <c r="BD23" s="1111" t="s">
        <v>35</v>
      </c>
      <c r="BE23" s="1111" t="s">
        <v>35</v>
      </c>
      <c r="BF23" s="1111" t="s">
        <v>35</v>
      </c>
      <c r="BG23" s="1132" t="s">
        <v>35</v>
      </c>
      <c r="BH23" s="1153" t="s">
        <v>35</v>
      </c>
      <c r="BI23" s="1111" t="s">
        <v>35</v>
      </c>
      <c r="BJ23" s="1111" t="s">
        <v>35</v>
      </c>
      <c r="BK23" s="1111" t="s">
        <v>35</v>
      </c>
      <c r="BL23" s="1132" t="s">
        <v>35</v>
      </c>
      <c r="BM23" s="1153" t="s">
        <v>35</v>
      </c>
      <c r="BN23" s="1111" t="s">
        <v>35</v>
      </c>
      <c r="BO23" s="1111" t="s">
        <v>35</v>
      </c>
      <c r="BP23" s="1111" t="s">
        <v>35</v>
      </c>
      <c r="BQ23" s="1132" t="s">
        <v>35</v>
      </c>
      <c r="BR23" s="1153" t="s">
        <v>35</v>
      </c>
      <c r="BS23" s="1111" t="s">
        <v>35</v>
      </c>
      <c r="BT23" s="1111" t="s">
        <v>35</v>
      </c>
      <c r="BU23" s="1111" t="s">
        <v>35</v>
      </c>
      <c r="BV23" s="1111" t="s">
        <v>35</v>
      </c>
      <c r="BW23" s="1111" t="s">
        <v>35</v>
      </c>
      <c r="BX23" s="1111" t="s">
        <v>35</v>
      </c>
      <c r="BY23" s="1173" t="s">
        <v>35</v>
      </c>
      <c r="BZ23" s="1173" t="s">
        <v>35</v>
      </c>
      <c r="CA23" s="1173" t="s">
        <v>35</v>
      </c>
      <c r="CB23" s="1173" t="s">
        <v>35</v>
      </c>
      <c r="CC23" s="1173" t="s">
        <v>35</v>
      </c>
      <c r="CD23" s="1173" t="s">
        <v>35</v>
      </c>
      <c r="CE23" s="1839"/>
      <c r="CF23" s="1839"/>
      <c r="CG23" s="1839"/>
      <c r="CH23" s="1839"/>
      <c r="CI23" s="1839"/>
      <c r="CJ23" s="1839"/>
      <c r="CK23" s="1839"/>
      <c r="CL23" s="1839"/>
      <c r="CM23" s="1839"/>
      <c r="CN23" s="1839"/>
      <c r="CO23" s="1839"/>
      <c r="CP23" s="1839"/>
      <c r="CQ23" s="1839"/>
      <c r="CR23" s="1839"/>
      <c r="CS23" s="1839"/>
      <c r="CT23" s="1839"/>
      <c r="CU23" s="1839"/>
      <c r="CV23" s="1839"/>
      <c r="CW23" s="1839"/>
      <c r="CX23" s="1839"/>
      <c r="CY23" s="1839"/>
      <c r="CZ23" s="1839"/>
    </row>
    <row r="24" s="131" customFormat="true" ht="15" hidden="true" customHeight="true" x14ac:dyDescent="0.2">
      <c r="A24" s="2138"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39"/>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40"/>
      <c r="B26" s="241" t="s">
        <v>46</v>
      </c>
      <c r="C26" s="264"/>
      <c r="D26" s="265"/>
      <c r="E26" s="265"/>
      <c r="F26" s="265"/>
      <c r="G26" s="266"/>
      <c r="H26" s="267"/>
      <c r="I26" s="265"/>
      <c r="J26" s="265"/>
      <c r="K26" s="265"/>
      <c r="L26" s="268"/>
      <c r="M26" s="264"/>
      <c r="N26" s="265"/>
      <c r="O26" s="265"/>
      <c r="P26" s="265"/>
      <c r="Q26" s="266"/>
      <c r="R26" s="1765"/>
      <c r="S26" s="1766"/>
      <c r="T26" s="1766"/>
      <c r="U26" s="1766"/>
      <c r="V26" s="1766"/>
      <c r="W26" s="1766"/>
      <c r="X26" s="1766"/>
      <c r="Y26" s="1766"/>
      <c r="Z26" s="1766"/>
      <c r="AA26" s="1766"/>
      <c r="AB26" s="1767"/>
      <c r="AC26" s="1767"/>
      <c r="AD26" s="1767"/>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4" customFormat="true" ht="15" customHeight="true" x14ac:dyDescent="0.2">
      <c r="A27" s="130"/>
      <c r="B27" s="183"/>
      <c r="C27" s="2150" t="s">
        <v>114</v>
      </c>
      <c r="D27" s="2151"/>
      <c r="E27" s="2151"/>
      <c r="F27" s="2151"/>
      <c r="G27" s="2152"/>
      <c r="H27" s="2413" t="s">
        <v>38</v>
      </c>
      <c r="I27" s="2414"/>
      <c r="J27" s="2414"/>
      <c r="K27" s="2414"/>
      <c r="L27" s="2415"/>
      <c r="M27" s="2416" t="s">
        <v>37</v>
      </c>
      <c r="N27" s="2414"/>
      <c r="O27" s="2414"/>
      <c r="P27" s="2414"/>
      <c r="Q27" s="2415"/>
      <c r="R27" s="1914" t="s">
        <v>137</v>
      </c>
      <c r="S27" s="1921"/>
      <c r="T27" s="1921"/>
      <c r="U27" s="1921"/>
      <c r="V27" s="1921"/>
      <c r="W27" s="1921"/>
      <c r="X27" s="1921"/>
      <c r="Y27" s="1921"/>
      <c r="Z27" s="1921"/>
      <c r="AA27" s="1921"/>
      <c r="AB27" s="1921"/>
      <c r="AC27" s="1921"/>
      <c r="AD27" s="1922"/>
      <c r="AE27" s="615"/>
      <c r="AF27" s="615"/>
      <c r="AG27" s="615"/>
      <c r="AH27" s="615"/>
      <c r="AI27" s="615"/>
      <c r="AJ27" s="615"/>
      <c r="AK27" s="615"/>
      <c r="AL27" s="615"/>
      <c r="AM27" s="615"/>
      <c r="AN27" s="615"/>
      <c r="AO27" s="615"/>
      <c r="AP27" s="615"/>
      <c r="AQ27" s="615"/>
      <c r="AR27" s="615"/>
      <c r="AS27" s="615"/>
      <c r="AT27" s="615"/>
      <c r="AU27" s="615"/>
      <c r="AV27" s="615"/>
      <c r="AW27" s="615"/>
      <c r="AX27" s="615"/>
      <c r="AY27" s="615"/>
      <c r="AZ27" s="216"/>
      <c r="BA27" s="217" t="s">
        <v>128</v>
      </c>
      <c r="BB27" s="115" t="s">
        <v>95</v>
      </c>
      <c r="BC27" s="2188" t="s">
        <v>114</v>
      </c>
      <c r="BD27" s="2189"/>
      <c r="BE27" s="2189"/>
      <c r="BF27" s="2189"/>
      <c r="BG27" s="2190"/>
      <c r="BH27" s="2191" t="s">
        <v>38</v>
      </c>
      <c r="BI27" s="2189"/>
      <c r="BJ27" s="2189"/>
      <c r="BK27" s="2189"/>
      <c r="BL27" s="2190"/>
      <c r="BM27" s="2191" t="s">
        <v>37</v>
      </c>
      <c r="BN27" s="2189"/>
      <c r="BO27" s="2189"/>
      <c r="BP27" s="2189"/>
      <c r="BQ27" s="2192"/>
      <c r="BR27" s="1775" t="s">
        <v>137</v>
      </c>
      <c r="BS27" s="1776"/>
      <c r="BT27" s="1776"/>
      <c r="BU27" s="1776"/>
      <c r="BV27" s="1776"/>
      <c r="BW27" s="1776"/>
      <c r="BX27" s="1776"/>
      <c r="BY27" s="1777"/>
      <c r="BZ27" s="313"/>
      <c r="CA27" s="313"/>
      <c r="CB27" s="313"/>
      <c r="CC27" s="313"/>
      <c r="CD27" s="313"/>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24" customFormat="true" ht="12.75" x14ac:dyDescent="0.2">
      <c r="A28" s="184" t="s">
        <v>69</v>
      </c>
      <c r="B28" s="243"/>
      <c r="C28" s="272" t="s">
        <v>0</v>
      </c>
      <c r="D28" s="273" t="s">
        <v>1</v>
      </c>
      <c r="E28" s="273" t="s">
        <v>2</v>
      </c>
      <c r="F28" s="273" t="s">
        <v>3</v>
      </c>
      <c r="G28" s="274" t="s">
        <v>4</v>
      </c>
      <c r="H28" s="1549" t="s">
        <v>0</v>
      </c>
      <c r="I28" s="1511" t="s">
        <v>1</v>
      </c>
      <c r="J28" s="1511" t="s">
        <v>2</v>
      </c>
      <c r="K28" s="1511" t="s">
        <v>3</v>
      </c>
      <c r="L28" s="1512" t="s">
        <v>4</v>
      </c>
      <c r="M28" s="1539" t="s">
        <v>0</v>
      </c>
      <c r="N28" s="1511" t="s">
        <v>1</v>
      </c>
      <c r="O28" s="1511" t="s">
        <v>2</v>
      </c>
      <c r="P28" s="1511" t="s">
        <v>3</v>
      </c>
      <c r="Q28" s="1559" t="s">
        <v>4</v>
      </c>
      <c r="R28" s="1549" t="s">
        <v>146</v>
      </c>
      <c r="S28" s="1511" t="s">
        <v>147</v>
      </c>
      <c r="T28" s="1511" t="s">
        <v>148</v>
      </c>
      <c r="U28" s="1511" t="s">
        <v>149</v>
      </c>
      <c r="V28" s="1511" t="s">
        <v>150</v>
      </c>
      <c r="W28" s="1511" t="s">
        <v>151</v>
      </c>
      <c r="X28" s="1511" t="s">
        <v>152</v>
      </c>
      <c r="Y28" s="1511" t="s">
        <v>153</v>
      </c>
      <c r="Z28" s="1511" t="s">
        <v>154</v>
      </c>
      <c r="AA28" s="1511" t="s">
        <v>155</v>
      </c>
      <c r="AB28" s="1511" t="s">
        <v>156</v>
      </c>
      <c r="AC28" s="1511" t="s">
        <v>157</v>
      </c>
      <c r="AD28" s="1513" t="s">
        <v>158</v>
      </c>
      <c r="AE28" s="615"/>
      <c r="AF28" s="615"/>
      <c r="AG28" s="615"/>
      <c r="AH28" s="615"/>
      <c r="AI28" s="615"/>
      <c r="AJ28" s="615"/>
      <c r="AK28" s="615"/>
      <c r="AL28" s="615"/>
      <c r="AM28" s="615"/>
      <c r="AN28" s="615"/>
      <c r="AO28" s="615"/>
      <c r="AP28" s="615"/>
      <c r="AQ28" s="615"/>
      <c r="AR28" s="615"/>
      <c r="AS28" s="615"/>
      <c r="AT28" s="615"/>
      <c r="AU28" s="615"/>
      <c r="AV28" s="615"/>
      <c r="AW28" s="615"/>
      <c r="AX28" s="615"/>
      <c r="AY28" s="615"/>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146</v>
      </c>
      <c r="BS28" s="168" t="s">
        <v>147</v>
      </c>
      <c r="BT28" s="168" t="s">
        <v>148</v>
      </c>
      <c r="BU28" s="168" t="s">
        <v>149</v>
      </c>
      <c r="BV28" s="168" t="s">
        <v>150</v>
      </c>
      <c r="BW28" s="168" t="s">
        <v>151</v>
      </c>
      <c r="BX28" s="168" t="s">
        <v>152</v>
      </c>
      <c r="BY28" s="169" t="s">
        <v>153</v>
      </c>
      <c r="BZ28" s="169" t="s">
        <v>154</v>
      </c>
      <c r="CA28" s="169" t="s">
        <v>155</v>
      </c>
      <c r="CB28" s="169" t="s">
        <v>156</v>
      </c>
      <c r="CC28" s="169" t="s">
        <v>157</v>
      </c>
      <c r="CD28" s="169" t="s">
        <v>158</v>
      </c>
      <c r="CE28" s="1840"/>
      <c r="CF28" s="1840"/>
      <c r="CG28" s="1840"/>
      <c r="CH28" s="1840"/>
      <c r="CI28" s="1840"/>
      <c r="CJ28" s="1840"/>
      <c r="CK28" s="1840"/>
      <c r="CL28" s="1840"/>
      <c r="CM28" s="1840"/>
      <c r="CN28" s="1840"/>
      <c r="CO28" s="1840"/>
      <c r="CP28" s="1840"/>
      <c r="CQ28" s="1840"/>
      <c r="CR28" s="1840"/>
      <c r="CS28" s="1840"/>
      <c r="CT28" s="1840"/>
      <c r="CU28" s="1840"/>
      <c r="CV28" s="1840"/>
      <c r="CW28" s="1840"/>
      <c r="CX28" s="1840"/>
      <c r="CY28" s="1840"/>
      <c r="CZ28" s="1840"/>
    </row>
    <row r="29" s="424" customFormat="true" ht="15" customHeight="true" x14ac:dyDescent="0.2">
      <c r="A29" s="2395" t="s">
        <v>57</v>
      </c>
      <c r="B29" s="1730" t="s">
        <v>49</v>
      </c>
      <c r="C29" s="1601">
        <v>38.9</v>
      </c>
      <c r="D29" s="1602">
        <v>57.1</v>
      </c>
      <c r="E29" s="1602">
        <v>80.5</v>
      </c>
      <c r="F29" s="1602">
        <v>95.6</v>
      </c>
      <c r="G29" s="1603">
        <v>97.6</v>
      </c>
      <c r="H29" s="1604">
        <v>93.2</v>
      </c>
      <c r="I29" s="1602">
        <v>95.9</v>
      </c>
      <c r="J29" s="1602">
        <v>98</v>
      </c>
      <c r="K29" s="1602">
        <v>98.4</v>
      </c>
      <c r="L29" s="1605">
        <v>97.5</v>
      </c>
      <c r="M29" s="1606">
        <v>30.1</v>
      </c>
      <c r="N29" s="1602">
        <v>39.799999999999997</v>
      </c>
      <c r="O29" s="1602">
        <v>46.7</v>
      </c>
      <c r="P29" s="1602">
        <v>67.8</v>
      </c>
      <c r="Q29" s="1603">
        <v>85.3</v>
      </c>
      <c r="R29" s="1604">
        <v>61.2</v>
      </c>
      <c r="S29" s="1602">
        <v>95.3</v>
      </c>
      <c r="T29" s="1602">
        <v>89</v>
      </c>
      <c r="U29" s="1602">
        <v>91.6</v>
      </c>
      <c r="V29" s="1602">
        <v>46.8</v>
      </c>
      <c r="W29" s="1602">
        <v>97.6</v>
      </c>
      <c r="X29" s="1602">
        <v>57.1</v>
      </c>
      <c r="Y29" s="1602">
        <v>44.9</v>
      </c>
      <c r="Z29" s="1602">
        <v>77.2</v>
      </c>
      <c r="AA29" s="1602">
        <v>60.2</v>
      </c>
      <c r="AB29" s="1602">
        <v>86.6</v>
      </c>
      <c r="AC29" s="1602">
        <v>69.099999999999994</v>
      </c>
      <c r="AD29" s="1934">
        <v>92</v>
      </c>
      <c r="AE29" s="615"/>
      <c r="AF29" s="615"/>
      <c r="AG29" s="615"/>
      <c r="AH29" s="615"/>
      <c r="AI29" s="615"/>
      <c r="AJ29" s="615"/>
      <c r="AK29" s="615"/>
      <c r="AL29" s="615"/>
      <c r="AM29" s="615"/>
      <c r="AN29" s="615"/>
      <c r="AO29" s="615"/>
      <c r="AP29" s="615"/>
      <c r="AQ29" s="615"/>
      <c r="AR29" s="615"/>
      <c r="AS29" s="615"/>
      <c r="AT29" s="615"/>
      <c r="AU29" s="615"/>
      <c r="AV29" s="615"/>
      <c r="AW29" s="615"/>
      <c r="AX29" s="615"/>
      <c r="AY29" s="615"/>
      <c r="AZ29" s="216"/>
      <c r="BA29" s="2159" t="s">
        <v>57</v>
      </c>
      <c r="BB29" s="150" t="s">
        <v>49</v>
      </c>
      <c r="BC29" s="1092" t="s">
        <v>35</v>
      </c>
      <c r="BD29" s="1112" t="s">
        <v>35</v>
      </c>
      <c r="BE29" s="1112" t="s">
        <v>35</v>
      </c>
      <c r="BF29" s="1112" t="s">
        <v>35</v>
      </c>
      <c r="BG29" s="1133" t="s">
        <v>35</v>
      </c>
      <c r="BH29" s="1154" t="s">
        <v>35</v>
      </c>
      <c r="BI29" s="1112" t="s">
        <v>35</v>
      </c>
      <c r="BJ29" s="1112" t="s">
        <v>35</v>
      </c>
      <c r="BK29" s="1112" t="s">
        <v>35</v>
      </c>
      <c r="BL29" s="1133" t="s">
        <v>35</v>
      </c>
      <c r="BM29" s="1154" t="s">
        <v>35</v>
      </c>
      <c r="BN29" s="1112" t="s">
        <v>35</v>
      </c>
      <c r="BO29" s="1112" t="s">
        <v>35</v>
      </c>
      <c r="BP29" s="1112" t="s">
        <v>35</v>
      </c>
      <c r="BQ29" s="1133" t="s">
        <v>35</v>
      </c>
      <c r="BR29" s="1154" t="s">
        <v>35</v>
      </c>
      <c r="BS29" s="1112" t="s">
        <v>35</v>
      </c>
      <c r="BT29" s="1112" t="s">
        <v>35</v>
      </c>
      <c r="BU29" s="1112" t="s">
        <v>35</v>
      </c>
      <c r="BV29" s="1112" t="s">
        <v>35</v>
      </c>
      <c r="BW29" s="1112" t="s">
        <v>35</v>
      </c>
      <c r="BX29" s="1112" t="s">
        <v>35</v>
      </c>
      <c r="BY29" s="1174" t="s">
        <v>35</v>
      </c>
      <c r="BZ29" s="1174" t="s">
        <v>35</v>
      </c>
      <c r="CA29" s="1174" t="s">
        <v>35</v>
      </c>
      <c r="CB29" s="1174" t="s">
        <v>35</v>
      </c>
      <c r="CC29" s="1174" t="s">
        <v>35</v>
      </c>
      <c r="CD29" s="1174" t="s">
        <v>35</v>
      </c>
      <c r="CE29" s="1841"/>
      <c r="CF29" s="1841"/>
      <c r="CG29" s="1841"/>
      <c r="CH29" s="1841"/>
      <c r="CI29" s="1841"/>
      <c r="CJ29" s="1841"/>
      <c r="CK29" s="1841"/>
      <c r="CL29" s="1841"/>
      <c r="CM29" s="1841"/>
      <c r="CN29" s="1841"/>
      <c r="CO29" s="1841"/>
      <c r="CP29" s="1841"/>
      <c r="CQ29" s="1841"/>
      <c r="CR29" s="1841"/>
      <c r="CS29" s="1841"/>
      <c r="CT29" s="1841"/>
      <c r="CU29" s="1841"/>
      <c r="CV29" s="1841"/>
      <c r="CW29" s="1841"/>
      <c r="CX29" s="1841"/>
      <c r="CY29" s="1841"/>
      <c r="CZ29" s="1841"/>
    </row>
    <row r="30" s="424" customFormat="true" ht="15" customHeight="true" x14ac:dyDescent="0.2">
      <c r="A30" s="2396"/>
      <c r="B30" s="1731" t="s">
        <v>48</v>
      </c>
      <c r="C30" s="1607">
        <v>61.1</v>
      </c>
      <c r="D30" s="1608">
        <v>42.9</v>
      </c>
      <c r="E30" s="1608">
        <v>19.5</v>
      </c>
      <c r="F30" s="1608">
        <v>4.4000000000000004</v>
      </c>
      <c r="G30" s="1609">
        <v>2.4</v>
      </c>
      <c r="H30" s="1610">
        <v>6.8</v>
      </c>
      <c r="I30" s="1608">
        <v>4.0999999999999996</v>
      </c>
      <c r="J30" s="1608">
        <v>2</v>
      </c>
      <c r="K30" s="1608">
        <v>1.6</v>
      </c>
      <c r="L30" s="1611">
        <v>2.5</v>
      </c>
      <c r="M30" s="1612">
        <v>69.900000000000006</v>
      </c>
      <c r="N30" s="1608">
        <v>60.2</v>
      </c>
      <c r="O30" s="1608">
        <v>53.3</v>
      </c>
      <c r="P30" s="1608">
        <v>32.200000000000003</v>
      </c>
      <c r="Q30" s="1609">
        <v>14.7</v>
      </c>
      <c r="R30" s="1610">
        <v>38.799999999999997</v>
      </c>
      <c r="S30" s="1608">
        <v>4.7</v>
      </c>
      <c r="T30" s="1608">
        <v>11</v>
      </c>
      <c r="U30" s="1608">
        <v>8.4</v>
      </c>
      <c r="V30" s="1608">
        <v>53.2</v>
      </c>
      <c r="W30" s="1608">
        <v>2.4</v>
      </c>
      <c r="X30" s="1608">
        <v>42.9</v>
      </c>
      <c r="Y30" s="1608">
        <v>55.1</v>
      </c>
      <c r="Z30" s="1608">
        <v>22.8</v>
      </c>
      <c r="AA30" s="1608">
        <v>39.799999999999997</v>
      </c>
      <c r="AB30" s="1608">
        <v>13.4</v>
      </c>
      <c r="AC30" s="1608">
        <v>30.9</v>
      </c>
      <c r="AD30" s="1935">
        <v>8</v>
      </c>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216"/>
      <c r="BA30" s="2160"/>
      <c r="BB30" s="151" t="s">
        <v>48</v>
      </c>
      <c r="BC30" s="1093" t="s">
        <v>35</v>
      </c>
      <c r="BD30" s="1113" t="s">
        <v>35</v>
      </c>
      <c r="BE30" s="1113" t="s">
        <v>35</v>
      </c>
      <c r="BF30" s="1113" t="s">
        <v>35</v>
      </c>
      <c r="BG30" s="1134" t="s">
        <v>35</v>
      </c>
      <c r="BH30" s="1155" t="s">
        <v>35</v>
      </c>
      <c r="BI30" s="1113" t="s">
        <v>35</v>
      </c>
      <c r="BJ30" s="1113" t="s">
        <v>35</v>
      </c>
      <c r="BK30" s="1113" t="s">
        <v>35</v>
      </c>
      <c r="BL30" s="1134" t="s">
        <v>35</v>
      </c>
      <c r="BM30" s="1155" t="s">
        <v>35</v>
      </c>
      <c r="BN30" s="1113" t="s">
        <v>35</v>
      </c>
      <c r="BO30" s="1113" t="s">
        <v>35</v>
      </c>
      <c r="BP30" s="1113" t="s">
        <v>35</v>
      </c>
      <c r="BQ30" s="1134" t="s">
        <v>35</v>
      </c>
      <c r="BR30" s="1155" t="s">
        <v>35</v>
      </c>
      <c r="BS30" s="1113" t="s">
        <v>35</v>
      </c>
      <c r="BT30" s="1113" t="s">
        <v>35</v>
      </c>
      <c r="BU30" s="1113" t="s">
        <v>35</v>
      </c>
      <c r="BV30" s="1113" t="s">
        <v>35</v>
      </c>
      <c r="BW30" s="1113" t="s">
        <v>35</v>
      </c>
      <c r="BX30" s="1113" t="s">
        <v>35</v>
      </c>
      <c r="BY30" s="1175" t="s">
        <v>35</v>
      </c>
      <c r="BZ30" s="1175" t="s">
        <v>35</v>
      </c>
      <c r="CA30" s="1175" t="s">
        <v>35</v>
      </c>
      <c r="CB30" s="1175" t="s">
        <v>35</v>
      </c>
      <c r="CC30" s="1175" t="s">
        <v>35</v>
      </c>
      <c r="CD30" s="1175" t="s">
        <v>35</v>
      </c>
      <c r="CE30" s="1842"/>
      <c r="CF30" s="1842"/>
      <c r="CG30" s="1842"/>
      <c r="CH30" s="1842"/>
      <c r="CI30" s="1842"/>
      <c r="CJ30" s="1842"/>
      <c r="CK30" s="1842"/>
      <c r="CL30" s="1842"/>
      <c r="CM30" s="1842"/>
      <c r="CN30" s="1842"/>
      <c r="CO30" s="1842"/>
      <c r="CP30" s="1842"/>
      <c r="CQ30" s="1842"/>
      <c r="CR30" s="1842"/>
      <c r="CS30" s="1842"/>
      <c r="CT30" s="1842"/>
      <c r="CU30" s="1842"/>
      <c r="CV30" s="1842"/>
      <c r="CW30" s="1842"/>
      <c r="CX30" s="1842"/>
      <c r="CY30" s="1842"/>
      <c r="CZ30" s="1842"/>
    </row>
    <row r="31" s="130" customFormat="true" ht="15" customHeight="true" x14ac:dyDescent="0.2">
      <c r="A31" s="2147" t="s">
        <v>103</v>
      </c>
      <c r="B31" s="249" t="s">
        <v>49</v>
      </c>
      <c r="C31" s="1613">
        <v>8.4</v>
      </c>
      <c r="D31" s="1614">
        <v>21</v>
      </c>
      <c r="E31" s="1614">
        <v>43.2</v>
      </c>
      <c r="F31" s="1614">
        <v>78.8</v>
      </c>
      <c r="G31" s="1615">
        <v>97.2</v>
      </c>
      <c r="H31" s="1616">
        <v>21.3</v>
      </c>
      <c r="I31" s="1614">
        <v>48.8</v>
      </c>
      <c r="J31" s="1614">
        <v>87</v>
      </c>
      <c r="K31" s="1614">
        <v>98.1</v>
      </c>
      <c r="L31" s="1617">
        <v>97.4</v>
      </c>
      <c r="M31" s="1618">
        <v>4.3</v>
      </c>
      <c r="N31" s="1614">
        <v>14</v>
      </c>
      <c r="O31" s="1614">
        <v>19.3</v>
      </c>
      <c r="P31" s="1614">
        <v>46.3</v>
      </c>
      <c r="Q31" s="1615">
        <v>73</v>
      </c>
      <c r="R31" s="1616">
        <v>17.399999999999999</v>
      </c>
      <c r="S31" s="1614">
        <v>81.5</v>
      </c>
      <c r="T31" s="1614">
        <v>72.099999999999994</v>
      </c>
      <c r="U31" s="1614">
        <v>70.900000000000006</v>
      </c>
      <c r="V31" s="1614">
        <v>27.9</v>
      </c>
      <c r="W31" s="1614">
        <v>70.599999999999994</v>
      </c>
      <c r="X31" s="1614">
        <v>34.799999999999997</v>
      </c>
      <c r="Y31" s="1614">
        <v>20.6</v>
      </c>
      <c r="Z31" s="1614">
        <v>50.8</v>
      </c>
      <c r="AA31" s="1614">
        <v>36.299999999999997</v>
      </c>
      <c r="AB31" s="1614">
        <v>60.7</v>
      </c>
      <c r="AC31" s="1614">
        <v>45.4</v>
      </c>
      <c r="AD31" s="1936">
        <v>66.5</v>
      </c>
      <c r="AE31" s="615"/>
      <c r="AF31" s="615"/>
      <c r="AG31" s="615"/>
      <c r="AH31" s="615"/>
      <c r="AI31" s="615"/>
      <c r="AJ31" s="615"/>
      <c r="AK31" s="615"/>
      <c r="AL31" s="615"/>
      <c r="AM31" s="615"/>
      <c r="AN31" s="615"/>
      <c r="AO31" s="615"/>
      <c r="AP31" s="615"/>
      <c r="AQ31" s="615"/>
      <c r="AR31" s="615"/>
      <c r="AS31" s="615"/>
      <c r="AT31" s="615"/>
      <c r="AU31" s="615"/>
      <c r="AV31" s="615"/>
      <c r="AW31" s="615"/>
      <c r="AX31" s="615"/>
      <c r="AY31" s="615"/>
      <c r="AZ31" s="216"/>
      <c r="BA31" s="2160" t="s">
        <v>103</v>
      </c>
      <c r="BB31" s="151" t="s">
        <v>49</v>
      </c>
      <c r="BC31" s="1093" t="s">
        <v>35</v>
      </c>
      <c r="BD31" s="1113" t="s">
        <v>35</v>
      </c>
      <c r="BE31" s="1113" t="s">
        <v>35</v>
      </c>
      <c r="BF31" s="1113" t="s">
        <v>35</v>
      </c>
      <c r="BG31" s="1134" t="s">
        <v>35</v>
      </c>
      <c r="BH31" s="1155" t="s">
        <v>35</v>
      </c>
      <c r="BI31" s="1113" t="s">
        <v>35</v>
      </c>
      <c r="BJ31" s="1113" t="s">
        <v>35</v>
      </c>
      <c r="BK31" s="1113" t="s">
        <v>35</v>
      </c>
      <c r="BL31" s="1134" t="s">
        <v>35</v>
      </c>
      <c r="BM31" s="1155" t="s">
        <v>35</v>
      </c>
      <c r="BN31" s="1113" t="s">
        <v>35</v>
      </c>
      <c r="BO31" s="1113" t="s">
        <v>35</v>
      </c>
      <c r="BP31" s="1113" t="s">
        <v>35</v>
      </c>
      <c r="BQ31" s="1134" t="s">
        <v>35</v>
      </c>
      <c r="BR31" s="1155" t="s">
        <v>35</v>
      </c>
      <c r="BS31" s="1113" t="s">
        <v>35</v>
      </c>
      <c r="BT31" s="1113" t="s">
        <v>35</v>
      </c>
      <c r="BU31" s="1113" t="s">
        <v>35</v>
      </c>
      <c r="BV31" s="1113" t="s">
        <v>35</v>
      </c>
      <c r="BW31" s="1113" t="s">
        <v>35</v>
      </c>
      <c r="BX31" s="1113" t="s">
        <v>35</v>
      </c>
      <c r="BY31" s="1175" t="s">
        <v>35</v>
      </c>
      <c r="BZ31" s="1175" t="s">
        <v>35</v>
      </c>
      <c r="CA31" s="1175" t="s">
        <v>35</v>
      </c>
      <c r="CB31" s="1175" t="s">
        <v>35</v>
      </c>
      <c r="CC31" s="1175" t="s">
        <v>35</v>
      </c>
      <c r="CD31" s="1175" t="s">
        <v>35</v>
      </c>
      <c r="CE31" s="1842"/>
      <c r="CF31" s="1842"/>
      <c r="CG31" s="1842"/>
      <c r="CH31" s="1842"/>
      <c r="CI31" s="1842"/>
      <c r="CJ31" s="1842"/>
      <c r="CK31" s="1842"/>
      <c r="CL31" s="1842"/>
      <c r="CM31" s="1842"/>
      <c r="CN31" s="1842"/>
      <c r="CO31" s="1842"/>
      <c r="CP31" s="1842"/>
      <c r="CQ31" s="1842"/>
      <c r="CR31" s="1842"/>
      <c r="CS31" s="1842"/>
      <c r="CT31" s="1842"/>
      <c r="CU31" s="1842"/>
      <c r="CV31" s="1842"/>
      <c r="CW31" s="1842"/>
      <c r="CX31" s="1842"/>
      <c r="CY31" s="1842"/>
      <c r="CZ31" s="1842"/>
    </row>
    <row r="32" s="130" customFormat="true" ht="15" customHeight="true" x14ac:dyDescent="0.2">
      <c r="A32" s="2147"/>
      <c r="B32" s="249" t="s">
        <v>48</v>
      </c>
      <c r="C32" s="1607">
        <v>91.6</v>
      </c>
      <c r="D32" s="1608">
        <v>79</v>
      </c>
      <c r="E32" s="1608">
        <v>56.8</v>
      </c>
      <c r="F32" s="1608">
        <v>21.2</v>
      </c>
      <c r="G32" s="1609">
        <v>2.8</v>
      </c>
      <c r="H32" s="1610">
        <v>78.7</v>
      </c>
      <c r="I32" s="1608">
        <v>51.2</v>
      </c>
      <c r="J32" s="1608">
        <v>13</v>
      </c>
      <c r="K32" s="1608">
        <v>1.9</v>
      </c>
      <c r="L32" s="1611">
        <v>2.6</v>
      </c>
      <c r="M32" s="1612">
        <v>95.7</v>
      </c>
      <c r="N32" s="1608">
        <v>86</v>
      </c>
      <c r="O32" s="1608">
        <v>80.7</v>
      </c>
      <c r="P32" s="1608">
        <v>53.7</v>
      </c>
      <c r="Q32" s="1609">
        <v>27</v>
      </c>
      <c r="R32" s="1610">
        <v>82.6</v>
      </c>
      <c r="S32" s="1608">
        <v>18.5</v>
      </c>
      <c r="T32" s="1608">
        <v>27.9</v>
      </c>
      <c r="U32" s="1608">
        <v>29.1</v>
      </c>
      <c r="V32" s="1608">
        <v>72.099999999999994</v>
      </c>
      <c r="W32" s="1608">
        <v>29.4</v>
      </c>
      <c r="X32" s="1608">
        <v>65.2</v>
      </c>
      <c r="Y32" s="1608">
        <v>79.400000000000006</v>
      </c>
      <c r="Z32" s="1608">
        <v>49.2</v>
      </c>
      <c r="AA32" s="1608">
        <v>63.7</v>
      </c>
      <c r="AB32" s="1608">
        <v>39.299999999999997</v>
      </c>
      <c r="AC32" s="1608">
        <v>54.6</v>
      </c>
      <c r="AD32" s="1935">
        <v>33.5</v>
      </c>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216"/>
      <c r="BA32" s="2160"/>
      <c r="BB32" s="151" t="s">
        <v>48</v>
      </c>
      <c r="BC32" s="1093" t="s">
        <v>35</v>
      </c>
      <c r="BD32" s="1113" t="s">
        <v>35</v>
      </c>
      <c r="BE32" s="1113" t="s">
        <v>35</v>
      </c>
      <c r="BF32" s="1113" t="s">
        <v>35</v>
      </c>
      <c r="BG32" s="1134" t="s">
        <v>35</v>
      </c>
      <c r="BH32" s="1155" t="s">
        <v>35</v>
      </c>
      <c r="BI32" s="1113" t="s">
        <v>35</v>
      </c>
      <c r="BJ32" s="1113" t="s">
        <v>35</v>
      </c>
      <c r="BK32" s="1113" t="s">
        <v>35</v>
      </c>
      <c r="BL32" s="1134" t="s">
        <v>35</v>
      </c>
      <c r="BM32" s="1155" t="s">
        <v>35</v>
      </c>
      <c r="BN32" s="1113" t="s">
        <v>35</v>
      </c>
      <c r="BO32" s="1113" t="s">
        <v>35</v>
      </c>
      <c r="BP32" s="1113" t="s">
        <v>35</v>
      </c>
      <c r="BQ32" s="1134" t="s">
        <v>35</v>
      </c>
      <c r="BR32" s="1155" t="s">
        <v>35</v>
      </c>
      <c r="BS32" s="1113" t="s">
        <v>35</v>
      </c>
      <c r="BT32" s="1113" t="s">
        <v>35</v>
      </c>
      <c r="BU32" s="1113" t="s">
        <v>35</v>
      </c>
      <c r="BV32" s="1113" t="s">
        <v>35</v>
      </c>
      <c r="BW32" s="1113" t="s">
        <v>35</v>
      </c>
      <c r="BX32" s="1113" t="s">
        <v>35</v>
      </c>
      <c r="BY32" s="1175" t="s">
        <v>35</v>
      </c>
      <c r="BZ32" s="1175" t="s">
        <v>35</v>
      </c>
      <c r="CA32" s="1175" t="s">
        <v>35</v>
      </c>
      <c r="CB32" s="1175" t="s">
        <v>35</v>
      </c>
      <c r="CC32" s="1175" t="s">
        <v>35</v>
      </c>
      <c r="CD32" s="1175" t="s">
        <v>35</v>
      </c>
      <c r="CE32" s="1842"/>
      <c r="CF32" s="1842"/>
      <c r="CG32" s="1842"/>
      <c r="CH32" s="1842"/>
      <c r="CI32" s="1842"/>
      <c r="CJ32" s="1842"/>
      <c r="CK32" s="1842"/>
      <c r="CL32" s="1842"/>
      <c r="CM32" s="1842"/>
      <c r="CN32" s="1842"/>
      <c r="CO32" s="1842"/>
      <c r="CP32" s="1842"/>
      <c r="CQ32" s="1842"/>
      <c r="CR32" s="1842"/>
      <c r="CS32" s="1842"/>
      <c r="CT32" s="1842"/>
      <c r="CU32" s="1842"/>
      <c r="CV32" s="1842"/>
      <c r="CW32" s="1842"/>
      <c r="CX32" s="1842"/>
      <c r="CY32" s="1842"/>
      <c r="CZ32" s="1842"/>
    </row>
    <row r="33" s="130" customFormat="true" ht="15" customHeight="true" x14ac:dyDescent="0.2">
      <c r="A33" s="2147" t="s">
        <v>104</v>
      </c>
      <c r="B33" s="249" t="s">
        <v>49</v>
      </c>
      <c r="C33" s="1026" t="s">
        <v>35</v>
      </c>
      <c r="D33" s="1037" t="s">
        <v>35</v>
      </c>
      <c r="E33" s="1037" t="s">
        <v>35</v>
      </c>
      <c r="F33" s="1037" t="s">
        <v>35</v>
      </c>
      <c r="G33" s="1048" t="s">
        <v>35</v>
      </c>
      <c r="H33" s="1059" t="s">
        <v>35</v>
      </c>
      <c r="I33" s="1037" t="s">
        <v>35</v>
      </c>
      <c r="J33" s="1037" t="s">
        <v>35</v>
      </c>
      <c r="K33" s="1037" t="s">
        <v>35</v>
      </c>
      <c r="L33" s="1070" t="s">
        <v>35</v>
      </c>
      <c r="M33" s="1081" t="s">
        <v>35</v>
      </c>
      <c r="N33" s="1037" t="s">
        <v>35</v>
      </c>
      <c r="O33" s="1037" t="s">
        <v>35</v>
      </c>
      <c r="P33" s="1037" t="s">
        <v>35</v>
      </c>
      <c r="Q33" s="1048" t="s">
        <v>35</v>
      </c>
      <c r="R33" s="1059" t="s">
        <v>35</v>
      </c>
      <c r="S33" s="1037" t="s">
        <v>35</v>
      </c>
      <c r="T33" s="1037" t="s">
        <v>35</v>
      </c>
      <c r="U33" s="1037" t="s">
        <v>35</v>
      </c>
      <c r="V33" s="1037" t="s">
        <v>35</v>
      </c>
      <c r="W33" s="1037" t="s">
        <v>35</v>
      </c>
      <c r="X33" s="1037" t="s">
        <v>35</v>
      </c>
      <c r="Y33" s="1087" t="s">
        <v>35</v>
      </c>
      <c r="Z33" s="1087" t="s">
        <v>35</v>
      </c>
      <c r="AA33" s="1087" t="s">
        <v>35</v>
      </c>
      <c r="AB33" s="1087" t="s">
        <v>35</v>
      </c>
      <c r="AC33" s="1087" t="s">
        <v>35</v>
      </c>
      <c r="AD33" s="1811" t="s">
        <v>35</v>
      </c>
      <c r="AE33" s="1831"/>
      <c r="AF33" s="1831"/>
      <c r="AG33" s="1831"/>
      <c r="AH33" s="1831"/>
      <c r="AI33" s="1831"/>
      <c r="AJ33" s="1831"/>
      <c r="AK33" s="1831"/>
      <c r="AL33" s="1831"/>
      <c r="AM33" s="1831"/>
      <c r="AN33" s="1831"/>
      <c r="AO33" s="1831"/>
      <c r="AP33" s="1831"/>
      <c r="AQ33" s="1831"/>
      <c r="AR33" s="1831"/>
      <c r="AS33" s="1831"/>
      <c r="AT33" s="1831"/>
      <c r="AU33" s="1831"/>
      <c r="AV33" s="1831"/>
      <c r="AW33" s="1831"/>
      <c r="AX33" s="1831"/>
      <c r="AY33" s="1831"/>
      <c r="AZ33" s="215"/>
      <c r="BA33" s="2160" t="s">
        <v>104</v>
      </c>
      <c r="BB33" s="151" t="s">
        <v>49</v>
      </c>
      <c r="BC33" s="1093" t="s">
        <v>35</v>
      </c>
      <c r="BD33" s="1113" t="s">
        <v>35</v>
      </c>
      <c r="BE33" s="1113" t="s">
        <v>35</v>
      </c>
      <c r="BF33" s="1113" t="s">
        <v>35</v>
      </c>
      <c r="BG33" s="1134" t="s">
        <v>35</v>
      </c>
      <c r="BH33" s="1155" t="s">
        <v>35</v>
      </c>
      <c r="BI33" s="1113" t="s">
        <v>35</v>
      </c>
      <c r="BJ33" s="1113" t="s">
        <v>35</v>
      </c>
      <c r="BK33" s="1113" t="s">
        <v>35</v>
      </c>
      <c r="BL33" s="1134" t="s">
        <v>35</v>
      </c>
      <c r="BM33" s="1155" t="s">
        <v>35</v>
      </c>
      <c r="BN33" s="1113" t="s">
        <v>35</v>
      </c>
      <c r="BO33" s="1113" t="s">
        <v>35</v>
      </c>
      <c r="BP33" s="1113" t="s">
        <v>35</v>
      </c>
      <c r="BQ33" s="1134" t="s">
        <v>35</v>
      </c>
      <c r="BR33" s="1155" t="s">
        <v>35</v>
      </c>
      <c r="BS33" s="1113" t="s">
        <v>35</v>
      </c>
      <c r="BT33" s="1113" t="s">
        <v>35</v>
      </c>
      <c r="BU33" s="1113" t="s">
        <v>35</v>
      </c>
      <c r="BV33" s="1113" t="s">
        <v>35</v>
      </c>
      <c r="BW33" s="1113" t="s">
        <v>35</v>
      </c>
      <c r="BX33" s="1113" t="s">
        <v>35</v>
      </c>
      <c r="BY33" s="1175" t="s">
        <v>35</v>
      </c>
      <c r="BZ33" s="1175" t="s">
        <v>35</v>
      </c>
      <c r="CA33" s="1175" t="s">
        <v>35</v>
      </c>
      <c r="CB33" s="1175" t="s">
        <v>35</v>
      </c>
      <c r="CC33" s="1175" t="s">
        <v>35</v>
      </c>
      <c r="CD33" s="1175" t="s">
        <v>35</v>
      </c>
      <c r="CE33" s="1842"/>
      <c r="CF33" s="1842"/>
      <c r="CG33" s="1842"/>
      <c r="CH33" s="1842"/>
      <c r="CI33" s="1842"/>
      <c r="CJ33" s="1842"/>
      <c r="CK33" s="1842"/>
      <c r="CL33" s="1842"/>
      <c r="CM33" s="1842"/>
      <c r="CN33" s="1842"/>
      <c r="CO33" s="1842"/>
      <c r="CP33" s="1842"/>
      <c r="CQ33" s="1842"/>
      <c r="CR33" s="1842"/>
      <c r="CS33" s="1842"/>
      <c r="CT33" s="1842"/>
      <c r="CU33" s="1842"/>
      <c r="CV33" s="1842"/>
      <c r="CW33" s="1842"/>
      <c r="CX33" s="1842"/>
      <c r="CY33" s="1842"/>
      <c r="CZ33" s="1842"/>
    </row>
    <row r="34" s="130" customFormat="true" ht="15" customHeight="true" x14ac:dyDescent="0.2">
      <c r="A34" s="2147"/>
      <c r="B34" s="249" t="s">
        <v>48</v>
      </c>
      <c r="C34" s="1026" t="s">
        <v>35</v>
      </c>
      <c r="D34" s="1037" t="s">
        <v>35</v>
      </c>
      <c r="E34" s="1037" t="s">
        <v>35</v>
      </c>
      <c r="F34" s="1037" t="s">
        <v>35</v>
      </c>
      <c r="G34" s="1048" t="s">
        <v>35</v>
      </c>
      <c r="H34" s="1059" t="s">
        <v>35</v>
      </c>
      <c r="I34" s="1037" t="s">
        <v>35</v>
      </c>
      <c r="J34" s="1037" t="s">
        <v>35</v>
      </c>
      <c r="K34" s="1037" t="s">
        <v>35</v>
      </c>
      <c r="L34" s="1070" t="s">
        <v>35</v>
      </c>
      <c r="M34" s="1081" t="s">
        <v>35</v>
      </c>
      <c r="N34" s="1037" t="s">
        <v>35</v>
      </c>
      <c r="O34" s="1037" t="s">
        <v>35</v>
      </c>
      <c r="P34" s="1037" t="s">
        <v>35</v>
      </c>
      <c r="Q34" s="1048" t="s">
        <v>35</v>
      </c>
      <c r="R34" s="1059" t="s">
        <v>35</v>
      </c>
      <c r="S34" s="1037" t="s">
        <v>35</v>
      </c>
      <c r="T34" s="1037" t="s">
        <v>35</v>
      </c>
      <c r="U34" s="1037" t="s">
        <v>35</v>
      </c>
      <c r="V34" s="1037" t="s">
        <v>35</v>
      </c>
      <c r="W34" s="1037" t="s">
        <v>35</v>
      </c>
      <c r="X34" s="1037" t="s">
        <v>35</v>
      </c>
      <c r="Y34" s="1087" t="s">
        <v>35</v>
      </c>
      <c r="Z34" s="1087" t="s">
        <v>35</v>
      </c>
      <c r="AA34" s="1087" t="s">
        <v>35</v>
      </c>
      <c r="AB34" s="1087" t="s">
        <v>35</v>
      </c>
      <c r="AC34" s="1087" t="s">
        <v>35</v>
      </c>
      <c r="AD34" s="1811" t="s">
        <v>35</v>
      </c>
      <c r="AE34" s="1831"/>
      <c r="AF34" s="1831"/>
      <c r="AG34" s="1831"/>
      <c r="AH34" s="1831"/>
      <c r="AI34" s="1831"/>
      <c r="AJ34" s="1831"/>
      <c r="AK34" s="1831"/>
      <c r="AL34" s="1831"/>
      <c r="AM34" s="1831"/>
      <c r="AN34" s="1831"/>
      <c r="AO34" s="1831"/>
      <c r="AP34" s="1831"/>
      <c r="AQ34" s="1831"/>
      <c r="AR34" s="1831"/>
      <c r="AS34" s="1831"/>
      <c r="AT34" s="1831"/>
      <c r="AU34" s="1831"/>
      <c r="AV34" s="1831"/>
      <c r="AW34" s="1831"/>
      <c r="AX34" s="1831"/>
      <c r="AY34" s="1831"/>
      <c r="AZ34" s="215"/>
      <c r="BA34" s="2160"/>
      <c r="BB34" s="151" t="s">
        <v>48</v>
      </c>
      <c r="BC34" s="1093" t="s">
        <v>35</v>
      </c>
      <c r="BD34" s="1113" t="s">
        <v>35</v>
      </c>
      <c r="BE34" s="1113" t="s">
        <v>35</v>
      </c>
      <c r="BF34" s="1113" t="s">
        <v>35</v>
      </c>
      <c r="BG34" s="1134" t="s">
        <v>35</v>
      </c>
      <c r="BH34" s="1155" t="s">
        <v>35</v>
      </c>
      <c r="BI34" s="1113" t="s">
        <v>35</v>
      </c>
      <c r="BJ34" s="1113" t="s">
        <v>35</v>
      </c>
      <c r="BK34" s="1113" t="s">
        <v>35</v>
      </c>
      <c r="BL34" s="1134" t="s">
        <v>35</v>
      </c>
      <c r="BM34" s="1155" t="s">
        <v>35</v>
      </c>
      <c r="BN34" s="1113" t="s">
        <v>35</v>
      </c>
      <c r="BO34" s="1113" t="s">
        <v>35</v>
      </c>
      <c r="BP34" s="1113" t="s">
        <v>35</v>
      </c>
      <c r="BQ34" s="1134" t="s">
        <v>35</v>
      </c>
      <c r="BR34" s="1155" t="s">
        <v>35</v>
      </c>
      <c r="BS34" s="1113" t="s">
        <v>35</v>
      </c>
      <c r="BT34" s="1113" t="s">
        <v>35</v>
      </c>
      <c r="BU34" s="1113" t="s">
        <v>35</v>
      </c>
      <c r="BV34" s="1113" t="s">
        <v>35</v>
      </c>
      <c r="BW34" s="1113" t="s">
        <v>35</v>
      </c>
      <c r="BX34" s="1113" t="s">
        <v>35</v>
      </c>
      <c r="BY34" s="1175" t="s">
        <v>35</v>
      </c>
      <c r="BZ34" s="1175" t="s">
        <v>35</v>
      </c>
      <c r="CA34" s="1175" t="s">
        <v>35</v>
      </c>
      <c r="CB34" s="1175" t="s">
        <v>35</v>
      </c>
      <c r="CC34" s="1175" t="s">
        <v>35</v>
      </c>
      <c r="CD34" s="1175" t="s">
        <v>35</v>
      </c>
      <c r="CE34" s="1842"/>
      <c r="CF34" s="1842"/>
      <c r="CG34" s="1842"/>
      <c r="CH34" s="1842"/>
      <c r="CI34" s="1842"/>
      <c r="CJ34" s="1842"/>
      <c r="CK34" s="1842"/>
      <c r="CL34" s="1842"/>
      <c r="CM34" s="1842"/>
      <c r="CN34" s="1842"/>
      <c r="CO34" s="1842"/>
      <c r="CP34" s="1842"/>
      <c r="CQ34" s="1842"/>
      <c r="CR34" s="1842"/>
      <c r="CS34" s="1842"/>
      <c r="CT34" s="1842"/>
      <c r="CU34" s="1842"/>
      <c r="CV34" s="1842"/>
      <c r="CW34" s="1842"/>
      <c r="CX34" s="1842"/>
      <c r="CY34" s="1842"/>
      <c r="CZ34" s="1842"/>
    </row>
    <row r="35" s="424" customFormat="true" ht="15" customHeight="true" x14ac:dyDescent="0.2">
      <c r="A35" s="2396" t="s">
        <v>55</v>
      </c>
      <c r="B35" s="1731" t="s">
        <v>49</v>
      </c>
      <c r="C35" s="1607">
        <v>12</v>
      </c>
      <c r="D35" s="1608">
        <v>24.6</v>
      </c>
      <c r="E35" s="1608">
        <v>45.5</v>
      </c>
      <c r="F35" s="1608">
        <v>80</v>
      </c>
      <c r="G35" s="1609">
        <v>98</v>
      </c>
      <c r="H35" s="1610">
        <v>22.2</v>
      </c>
      <c r="I35" s="1608">
        <v>49.5</v>
      </c>
      <c r="J35" s="1608">
        <v>87.3</v>
      </c>
      <c r="K35" s="1608">
        <v>98.6</v>
      </c>
      <c r="L35" s="1611">
        <v>97.7</v>
      </c>
      <c r="M35" s="1612">
        <v>7.9</v>
      </c>
      <c r="N35" s="1608">
        <v>18.8</v>
      </c>
      <c r="O35" s="1608">
        <v>23.6</v>
      </c>
      <c r="P35" s="1608">
        <v>49.5</v>
      </c>
      <c r="Q35" s="1609">
        <v>76.7</v>
      </c>
      <c r="R35" s="1610">
        <v>23.4</v>
      </c>
      <c r="S35" s="1608">
        <v>81.7</v>
      </c>
      <c r="T35" s="1608">
        <v>75.400000000000006</v>
      </c>
      <c r="U35" s="1608">
        <v>72.2</v>
      </c>
      <c r="V35" s="1608">
        <v>28.7</v>
      </c>
      <c r="W35" s="1608">
        <v>71.400000000000006</v>
      </c>
      <c r="X35" s="1608">
        <v>37.700000000000003</v>
      </c>
      <c r="Y35" s="1608">
        <v>24.8</v>
      </c>
      <c r="Z35" s="1608">
        <v>57.2</v>
      </c>
      <c r="AA35" s="1608">
        <v>38.6</v>
      </c>
      <c r="AB35" s="1608">
        <v>62.8</v>
      </c>
      <c r="AC35" s="1608">
        <v>48.2</v>
      </c>
      <c r="AD35" s="1935">
        <v>69.3</v>
      </c>
      <c r="AE35" s="615"/>
      <c r="AF35" s="615"/>
      <c r="AG35" s="615"/>
      <c r="AH35" s="615"/>
      <c r="AI35" s="615"/>
      <c r="AJ35" s="615"/>
      <c r="AK35" s="615"/>
      <c r="AL35" s="615"/>
      <c r="AM35" s="615"/>
      <c r="AN35" s="615"/>
      <c r="AO35" s="615"/>
      <c r="AP35" s="615"/>
      <c r="AQ35" s="615"/>
      <c r="AR35" s="615"/>
      <c r="AS35" s="615"/>
      <c r="AT35" s="615"/>
      <c r="AU35" s="615"/>
      <c r="AV35" s="615"/>
      <c r="AW35" s="615"/>
      <c r="AX35" s="615"/>
      <c r="AY35" s="615"/>
      <c r="AZ35" s="216"/>
      <c r="BA35" s="2160" t="s">
        <v>55</v>
      </c>
      <c r="BB35" s="151" t="s">
        <v>49</v>
      </c>
      <c r="BC35" s="1093" t="s">
        <v>35</v>
      </c>
      <c r="BD35" s="1113" t="s">
        <v>35</v>
      </c>
      <c r="BE35" s="1113" t="s">
        <v>35</v>
      </c>
      <c r="BF35" s="1113" t="s">
        <v>35</v>
      </c>
      <c r="BG35" s="1134" t="s">
        <v>35</v>
      </c>
      <c r="BH35" s="1155" t="s">
        <v>35</v>
      </c>
      <c r="BI35" s="1113" t="s">
        <v>35</v>
      </c>
      <c r="BJ35" s="1113" t="s">
        <v>35</v>
      </c>
      <c r="BK35" s="1113" t="s">
        <v>35</v>
      </c>
      <c r="BL35" s="1134" t="s">
        <v>35</v>
      </c>
      <c r="BM35" s="1155" t="s">
        <v>35</v>
      </c>
      <c r="BN35" s="1113" t="s">
        <v>35</v>
      </c>
      <c r="BO35" s="1113" t="s">
        <v>35</v>
      </c>
      <c r="BP35" s="1113" t="s">
        <v>35</v>
      </c>
      <c r="BQ35" s="1134" t="s">
        <v>35</v>
      </c>
      <c r="BR35" s="1155" t="s">
        <v>35</v>
      </c>
      <c r="BS35" s="1113" t="s">
        <v>35</v>
      </c>
      <c r="BT35" s="1113" t="s">
        <v>35</v>
      </c>
      <c r="BU35" s="1113" t="s">
        <v>35</v>
      </c>
      <c r="BV35" s="1113" t="s">
        <v>35</v>
      </c>
      <c r="BW35" s="1113" t="s">
        <v>35</v>
      </c>
      <c r="BX35" s="1113" t="s">
        <v>35</v>
      </c>
      <c r="BY35" s="1175" t="s">
        <v>35</v>
      </c>
      <c r="BZ35" s="1175" t="s">
        <v>35</v>
      </c>
      <c r="CA35" s="1175" t="s">
        <v>35</v>
      </c>
      <c r="CB35" s="1175" t="s">
        <v>35</v>
      </c>
      <c r="CC35" s="1175" t="s">
        <v>35</v>
      </c>
      <c r="CD35" s="1175" t="s">
        <v>35</v>
      </c>
      <c r="CE35" s="1842"/>
      <c r="CF35" s="1842"/>
      <c r="CG35" s="1842"/>
      <c r="CH35" s="1842"/>
      <c r="CI35" s="1842"/>
      <c r="CJ35" s="1842"/>
      <c r="CK35" s="1842"/>
      <c r="CL35" s="1842"/>
      <c r="CM35" s="1842"/>
      <c r="CN35" s="1842"/>
      <c r="CO35" s="1842"/>
      <c r="CP35" s="1842"/>
      <c r="CQ35" s="1842"/>
      <c r="CR35" s="1842"/>
      <c r="CS35" s="1842"/>
      <c r="CT35" s="1842"/>
      <c r="CU35" s="1842"/>
      <c r="CV35" s="1842"/>
      <c r="CW35" s="1842"/>
      <c r="CX35" s="1842"/>
      <c r="CY35" s="1842"/>
      <c r="CZ35" s="1842"/>
    </row>
    <row r="36" s="424" customFormat="true" ht="15" customHeight="true" x14ac:dyDescent="0.2">
      <c r="A36" s="2396"/>
      <c r="B36" s="1731" t="s">
        <v>48</v>
      </c>
      <c r="C36" s="1607">
        <v>88</v>
      </c>
      <c r="D36" s="1608">
        <v>75.400000000000006</v>
      </c>
      <c r="E36" s="1608">
        <v>54.5</v>
      </c>
      <c r="F36" s="1608">
        <v>20</v>
      </c>
      <c r="G36" s="1609">
        <v>2</v>
      </c>
      <c r="H36" s="1610">
        <v>77.8</v>
      </c>
      <c r="I36" s="1608">
        <v>50.5</v>
      </c>
      <c r="J36" s="1608">
        <v>12.7</v>
      </c>
      <c r="K36" s="1608">
        <v>1.4</v>
      </c>
      <c r="L36" s="1611">
        <v>2.2999999999999998</v>
      </c>
      <c r="M36" s="1612">
        <v>92.1</v>
      </c>
      <c r="N36" s="1608">
        <v>81.2</v>
      </c>
      <c r="O36" s="1608">
        <v>76.400000000000006</v>
      </c>
      <c r="P36" s="1608">
        <v>50.5</v>
      </c>
      <c r="Q36" s="1609">
        <v>23.3</v>
      </c>
      <c r="R36" s="1610">
        <v>76.599999999999994</v>
      </c>
      <c r="S36" s="1608">
        <v>18.3</v>
      </c>
      <c r="T36" s="1608">
        <v>24.6</v>
      </c>
      <c r="U36" s="1608">
        <v>27.8</v>
      </c>
      <c r="V36" s="1608">
        <v>71.3</v>
      </c>
      <c r="W36" s="1608">
        <v>28.6</v>
      </c>
      <c r="X36" s="1608">
        <v>62.3</v>
      </c>
      <c r="Y36" s="1608">
        <v>75.2</v>
      </c>
      <c r="Z36" s="1608">
        <v>42.8</v>
      </c>
      <c r="AA36" s="1608">
        <v>61.4</v>
      </c>
      <c r="AB36" s="1608">
        <v>37.200000000000003</v>
      </c>
      <c r="AC36" s="1608">
        <v>51.8</v>
      </c>
      <c r="AD36" s="1935">
        <v>30.7</v>
      </c>
      <c r="AE36" s="615"/>
      <c r="AF36" s="615"/>
      <c r="AG36" s="615"/>
      <c r="AH36" s="615"/>
      <c r="AI36" s="615"/>
      <c r="AJ36" s="615"/>
      <c r="AK36" s="615"/>
      <c r="AL36" s="615"/>
      <c r="AM36" s="615"/>
      <c r="AN36" s="615"/>
      <c r="AO36" s="615"/>
      <c r="AP36" s="615"/>
      <c r="AQ36" s="615"/>
      <c r="AR36" s="615"/>
      <c r="AS36" s="615"/>
      <c r="AT36" s="615"/>
      <c r="AU36" s="615"/>
      <c r="AV36" s="615"/>
      <c r="AW36" s="615"/>
      <c r="AX36" s="615"/>
      <c r="AY36" s="615"/>
      <c r="AZ36" s="216"/>
      <c r="BA36" s="2160"/>
      <c r="BB36" s="151" t="s">
        <v>48</v>
      </c>
      <c r="BC36" s="1093" t="s">
        <v>35</v>
      </c>
      <c r="BD36" s="1113" t="s">
        <v>35</v>
      </c>
      <c r="BE36" s="1113" t="s">
        <v>35</v>
      </c>
      <c r="BF36" s="1113" t="s">
        <v>35</v>
      </c>
      <c r="BG36" s="1134" t="s">
        <v>35</v>
      </c>
      <c r="BH36" s="1155" t="s">
        <v>35</v>
      </c>
      <c r="BI36" s="1113" t="s">
        <v>35</v>
      </c>
      <c r="BJ36" s="1113" t="s">
        <v>35</v>
      </c>
      <c r="BK36" s="1113" t="s">
        <v>35</v>
      </c>
      <c r="BL36" s="1134" t="s">
        <v>35</v>
      </c>
      <c r="BM36" s="1155" t="s">
        <v>35</v>
      </c>
      <c r="BN36" s="1113" t="s">
        <v>35</v>
      </c>
      <c r="BO36" s="1113" t="s">
        <v>35</v>
      </c>
      <c r="BP36" s="1113" t="s">
        <v>35</v>
      </c>
      <c r="BQ36" s="1134" t="s">
        <v>35</v>
      </c>
      <c r="BR36" s="1155" t="s">
        <v>35</v>
      </c>
      <c r="BS36" s="1113" t="s">
        <v>35</v>
      </c>
      <c r="BT36" s="1113" t="s">
        <v>35</v>
      </c>
      <c r="BU36" s="1113" t="s">
        <v>35</v>
      </c>
      <c r="BV36" s="1113" t="s">
        <v>35</v>
      </c>
      <c r="BW36" s="1113" t="s">
        <v>35</v>
      </c>
      <c r="BX36" s="1113" t="s">
        <v>35</v>
      </c>
      <c r="BY36" s="1175" t="s">
        <v>35</v>
      </c>
      <c r="BZ36" s="1175" t="s">
        <v>35</v>
      </c>
      <c r="CA36" s="1175" t="s">
        <v>35</v>
      </c>
      <c r="CB36" s="1175" t="s">
        <v>35</v>
      </c>
      <c r="CC36" s="1175" t="s">
        <v>35</v>
      </c>
      <c r="CD36" s="1175" t="s">
        <v>35</v>
      </c>
      <c r="CE36" s="1842"/>
      <c r="CF36" s="1842"/>
      <c r="CG36" s="1842"/>
      <c r="CH36" s="1842"/>
      <c r="CI36" s="1842"/>
      <c r="CJ36" s="1842"/>
      <c r="CK36" s="1842"/>
      <c r="CL36" s="1842"/>
      <c r="CM36" s="1842"/>
      <c r="CN36" s="1842"/>
      <c r="CO36" s="1842"/>
      <c r="CP36" s="1842"/>
      <c r="CQ36" s="1842"/>
      <c r="CR36" s="1842"/>
      <c r="CS36" s="1842"/>
      <c r="CT36" s="1842"/>
      <c r="CU36" s="1842"/>
      <c r="CV36" s="1842"/>
      <c r="CW36" s="1842"/>
      <c r="CX36" s="1842"/>
      <c r="CY36" s="1842"/>
      <c r="CZ36" s="1842"/>
    </row>
    <row r="37" s="424" customFormat="true" ht="15" customHeight="true" x14ac:dyDescent="0.2">
      <c r="A37" s="2396" t="s">
        <v>159</v>
      </c>
      <c r="B37" s="1731" t="s">
        <v>49</v>
      </c>
      <c r="C37" s="1607">
        <v>10.1</v>
      </c>
      <c r="D37" s="1608">
        <v>22.8</v>
      </c>
      <c r="E37" s="1608">
        <v>45</v>
      </c>
      <c r="F37" s="1608">
        <v>80</v>
      </c>
      <c r="G37" s="1609">
        <v>97.9</v>
      </c>
      <c r="H37" s="1610">
        <v>22.1</v>
      </c>
      <c r="I37" s="1608">
        <v>49.5</v>
      </c>
      <c r="J37" s="1608">
        <v>87.3</v>
      </c>
      <c r="K37" s="1608">
        <v>98.4</v>
      </c>
      <c r="L37" s="1611">
        <v>97.7</v>
      </c>
      <c r="M37" s="1612">
        <v>6</v>
      </c>
      <c r="N37" s="1608">
        <v>16</v>
      </c>
      <c r="O37" s="1608">
        <v>21.3</v>
      </c>
      <c r="P37" s="1608">
        <v>49</v>
      </c>
      <c r="Q37" s="1609">
        <v>76.099999999999994</v>
      </c>
      <c r="R37" s="1610">
        <v>22</v>
      </c>
      <c r="S37" s="1608">
        <v>81.7</v>
      </c>
      <c r="T37" s="1608">
        <v>75.3</v>
      </c>
      <c r="U37" s="1608">
        <v>71.900000000000006</v>
      </c>
      <c r="V37" s="1608">
        <v>28.4</v>
      </c>
      <c r="W37" s="1608">
        <v>71.3</v>
      </c>
      <c r="X37" s="1608">
        <v>37.4</v>
      </c>
      <c r="Y37" s="1608">
        <v>22</v>
      </c>
      <c r="Z37" s="1608">
        <v>57.2</v>
      </c>
      <c r="AA37" s="1608">
        <v>36.5</v>
      </c>
      <c r="AB37" s="1608">
        <v>61.9</v>
      </c>
      <c r="AC37" s="1608">
        <v>46.9</v>
      </c>
      <c r="AD37" s="1935">
        <v>69.3</v>
      </c>
      <c r="AE37" s="615"/>
      <c r="AF37" s="615"/>
      <c r="AG37" s="615"/>
      <c r="AH37" s="615"/>
      <c r="AI37" s="615"/>
      <c r="AJ37" s="615"/>
      <c r="AK37" s="615"/>
      <c r="AL37" s="615"/>
      <c r="AM37" s="615"/>
      <c r="AN37" s="615"/>
      <c r="AO37" s="615"/>
      <c r="AP37" s="615"/>
      <c r="AQ37" s="615"/>
      <c r="AR37" s="615"/>
      <c r="AS37" s="615"/>
      <c r="AT37" s="615"/>
      <c r="AU37" s="615"/>
      <c r="AV37" s="615"/>
      <c r="AW37" s="615"/>
      <c r="AX37" s="615"/>
      <c r="AY37" s="615"/>
      <c r="AZ37" s="216"/>
      <c r="BA37" s="2160" t="s">
        <v>125</v>
      </c>
      <c r="BB37" s="151" t="s">
        <v>49</v>
      </c>
      <c r="BC37" s="1093" t="s">
        <v>35</v>
      </c>
      <c r="BD37" s="1113" t="s">
        <v>35</v>
      </c>
      <c r="BE37" s="1113" t="s">
        <v>35</v>
      </c>
      <c r="BF37" s="1113" t="s">
        <v>35</v>
      </c>
      <c r="BG37" s="1134" t="s">
        <v>35</v>
      </c>
      <c r="BH37" s="1155" t="s">
        <v>35</v>
      </c>
      <c r="BI37" s="1113" t="s">
        <v>35</v>
      </c>
      <c r="BJ37" s="1113" t="s">
        <v>35</v>
      </c>
      <c r="BK37" s="1113" t="s">
        <v>35</v>
      </c>
      <c r="BL37" s="1134" t="s">
        <v>35</v>
      </c>
      <c r="BM37" s="1155" t="s">
        <v>35</v>
      </c>
      <c r="BN37" s="1113" t="s">
        <v>35</v>
      </c>
      <c r="BO37" s="1113" t="s">
        <v>35</v>
      </c>
      <c r="BP37" s="1113" t="s">
        <v>35</v>
      </c>
      <c r="BQ37" s="1134" t="s">
        <v>35</v>
      </c>
      <c r="BR37" s="1155" t="s">
        <v>35</v>
      </c>
      <c r="BS37" s="1113" t="s">
        <v>35</v>
      </c>
      <c r="BT37" s="1113" t="s">
        <v>35</v>
      </c>
      <c r="BU37" s="1113" t="s">
        <v>35</v>
      </c>
      <c r="BV37" s="1113" t="s">
        <v>35</v>
      </c>
      <c r="BW37" s="1113" t="s">
        <v>35</v>
      </c>
      <c r="BX37" s="1113" t="s">
        <v>35</v>
      </c>
      <c r="BY37" s="1175" t="s">
        <v>35</v>
      </c>
      <c r="BZ37" s="1175" t="s">
        <v>35</v>
      </c>
      <c r="CA37" s="1175" t="s">
        <v>35</v>
      </c>
      <c r="CB37" s="1175" t="s">
        <v>35</v>
      </c>
      <c r="CC37" s="1175" t="s">
        <v>35</v>
      </c>
      <c r="CD37" s="1175" t="s">
        <v>35</v>
      </c>
      <c r="CE37" s="1842"/>
      <c r="CF37" s="1842"/>
      <c r="CG37" s="1842"/>
      <c r="CH37" s="1842"/>
      <c r="CI37" s="1842"/>
      <c r="CJ37" s="1842"/>
      <c r="CK37" s="1842"/>
      <c r="CL37" s="1842"/>
      <c r="CM37" s="1842"/>
      <c r="CN37" s="1842"/>
      <c r="CO37" s="1842"/>
      <c r="CP37" s="1842"/>
      <c r="CQ37" s="1842"/>
      <c r="CR37" s="1842"/>
      <c r="CS37" s="1842"/>
      <c r="CT37" s="1842"/>
      <c r="CU37" s="1842"/>
      <c r="CV37" s="1842"/>
      <c r="CW37" s="1842"/>
      <c r="CX37" s="1842"/>
      <c r="CY37" s="1842"/>
      <c r="CZ37" s="1842"/>
    </row>
    <row r="38" s="424" customFormat="true" ht="15" customHeight="true" x14ac:dyDescent="0.2">
      <c r="A38" s="2396"/>
      <c r="B38" s="1731" t="s">
        <v>48</v>
      </c>
      <c r="C38" s="1607">
        <v>89.9</v>
      </c>
      <c r="D38" s="1608">
        <v>77.2</v>
      </c>
      <c r="E38" s="1608">
        <v>55</v>
      </c>
      <c r="F38" s="1608">
        <v>20</v>
      </c>
      <c r="G38" s="1609">
        <v>2.1</v>
      </c>
      <c r="H38" s="1610">
        <v>77.900000000000006</v>
      </c>
      <c r="I38" s="1608">
        <v>50.5</v>
      </c>
      <c r="J38" s="1608">
        <v>12.7</v>
      </c>
      <c r="K38" s="1608">
        <v>1.6</v>
      </c>
      <c r="L38" s="1611">
        <v>2.2999999999999998</v>
      </c>
      <c r="M38" s="1612">
        <v>94</v>
      </c>
      <c r="N38" s="1608">
        <v>84</v>
      </c>
      <c r="O38" s="1608">
        <v>78.7</v>
      </c>
      <c r="P38" s="1608">
        <v>51</v>
      </c>
      <c r="Q38" s="1609">
        <v>23.9</v>
      </c>
      <c r="R38" s="1610">
        <v>78</v>
      </c>
      <c r="S38" s="1608">
        <v>18.3</v>
      </c>
      <c r="T38" s="1608">
        <v>24.7</v>
      </c>
      <c r="U38" s="1608">
        <v>28.1</v>
      </c>
      <c r="V38" s="1608">
        <v>71.599999999999994</v>
      </c>
      <c r="W38" s="1608">
        <v>28.7</v>
      </c>
      <c r="X38" s="1608">
        <v>62.6</v>
      </c>
      <c r="Y38" s="1608">
        <v>78</v>
      </c>
      <c r="Z38" s="1608">
        <v>42.8</v>
      </c>
      <c r="AA38" s="1608">
        <v>63.5</v>
      </c>
      <c r="AB38" s="1608">
        <v>38.1</v>
      </c>
      <c r="AC38" s="1608">
        <v>53.1</v>
      </c>
      <c r="AD38" s="1935">
        <v>30.7</v>
      </c>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216"/>
      <c r="BA38" s="2160"/>
      <c r="BB38" s="151" t="s">
        <v>48</v>
      </c>
      <c r="BC38" s="1093" t="s">
        <v>35</v>
      </c>
      <c r="BD38" s="1113" t="s">
        <v>35</v>
      </c>
      <c r="BE38" s="1113" t="s">
        <v>35</v>
      </c>
      <c r="BF38" s="1113" t="s">
        <v>35</v>
      </c>
      <c r="BG38" s="1134" t="s">
        <v>35</v>
      </c>
      <c r="BH38" s="1155" t="s">
        <v>35</v>
      </c>
      <c r="BI38" s="1113" t="s">
        <v>35</v>
      </c>
      <c r="BJ38" s="1113" t="s">
        <v>35</v>
      </c>
      <c r="BK38" s="1113" t="s">
        <v>35</v>
      </c>
      <c r="BL38" s="1134" t="s">
        <v>35</v>
      </c>
      <c r="BM38" s="1155" t="s">
        <v>35</v>
      </c>
      <c r="BN38" s="1113" t="s">
        <v>35</v>
      </c>
      <c r="BO38" s="1113" t="s">
        <v>35</v>
      </c>
      <c r="BP38" s="1113" t="s">
        <v>35</v>
      </c>
      <c r="BQ38" s="1134" t="s">
        <v>35</v>
      </c>
      <c r="BR38" s="1155" t="s">
        <v>35</v>
      </c>
      <c r="BS38" s="1113" t="s">
        <v>35</v>
      </c>
      <c r="BT38" s="1113" t="s">
        <v>35</v>
      </c>
      <c r="BU38" s="1113" t="s">
        <v>35</v>
      </c>
      <c r="BV38" s="1113" t="s">
        <v>35</v>
      </c>
      <c r="BW38" s="1113" t="s">
        <v>35</v>
      </c>
      <c r="BX38" s="1113" t="s">
        <v>35</v>
      </c>
      <c r="BY38" s="1175" t="s">
        <v>35</v>
      </c>
      <c r="BZ38" s="1175" t="s">
        <v>35</v>
      </c>
      <c r="CA38" s="1175" t="s">
        <v>35</v>
      </c>
      <c r="CB38" s="1175" t="s">
        <v>35</v>
      </c>
      <c r="CC38" s="1175" t="s">
        <v>35</v>
      </c>
      <c r="CD38" s="1175" t="s">
        <v>35</v>
      </c>
      <c r="CE38" s="1842"/>
      <c r="CF38" s="1842"/>
      <c r="CG38" s="1842"/>
      <c r="CH38" s="1842"/>
      <c r="CI38" s="1842"/>
      <c r="CJ38" s="1842"/>
      <c r="CK38" s="1842"/>
      <c r="CL38" s="1842"/>
      <c r="CM38" s="1842"/>
      <c r="CN38" s="1842"/>
      <c r="CO38" s="1842"/>
      <c r="CP38" s="1842"/>
      <c r="CQ38" s="1842"/>
      <c r="CR38" s="1842"/>
      <c r="CS38" s="1842"/>
      <c r="CT38" s="1842"/>
      <c r="CU38" s="1842"/>
      <c r="CV38" s="1842"/>
      <c r="CW38" s="1842"/>
      <c r="CX38" s="1842"/>
      <c r="CY38" s="1842"/>
      <c r="CZ38" s="1842"/>
    </row>
    <row r="39" s="130" customFormat="true" ht="15" customHeight="true" x14ac:dyDescent="0.2">
      <c r="A39" s="2147" t="s">
        <v>122</v>
      </c>
      <c r="B39" s="249" t="s">
        <v>49</v>
      </c>
      <c r="C39" s="1026" t="s">
        <v>35</v>
      </c>
      <c r="D39" s="1037" t="s">
        <v>35</v>
      </c>
      <c r="E39" s="1037" t="s">
        <v>35</v>
      </c>
      <c r="F39" s="1037" t="s">
        <v>35</v>
      </c>
      <c r="G39" s="1048" t="s">
        <v>35</v>
      </c>
      <c r="H39" s="1059" t="s">
        <v>35</v>
      </c>
      <c r="I39" s="1037" t="s">
        <v>35</v>
      </c>
      <c r="J39" s="1037" t="s">
        <v>35</v>
      </c>
      <c r="K39" s="1037" t="s">
        <v>35</v>
      </c>
      <c r="L39" s="1070" t="s">
        <v>35</v>
      </c>
      <c r="M39" s="1081" t="s">
        <v>35</v>
      </c>
      <c r="N39" s="1037" t="s">
        <v>35</v>
      </c>
      <c r="O39" s="1037" t="s">
        <v>35</v>
      </c>
      <c r="P39" s="1037" t="s">
        <v>35</v>
      </c>
      <c r="Q39" s="1048" t="s">
        <v>35</v>
      </c>
      <c r="R39" s="1059" t="s">
        <v>35</v>
      </c>
      <c r="S39" s="1037" t="s">
        <v>35</v>
      </c>
      <c r="T39" s="1037" t="s">
        <v>35</v>
      </c>
      <c r="U39" s="1037" t="s">
        <v>35</v>
      </c>
      <c r="V39" s="1037" t="s">
        <v>35</v>
      </c>
      <c r="W39" s="1037" t="s">
        <v>35</v>
      </c>
      <c r="X39" s="1037" t="s">
        <v>35</v>
      </c>
      <c r="Y39" s="1087" t="s">
        <v>35</v>
      </c>
      <c r="Z39" s="1087" t="s">
        <v>35</v>
      </c>
      <c r="AA39" s="1087" t="s">
        <v>35</v>
      </c>
      <c r="AB39" s="1087" t="s">
        <v>35</v>
      </c>
      <c r="AC39" s="1087" t="s">
        <v>35</v>
      </c>
      <c r="AD39" s="1811" t="s">
        <v>35</v>
      </c>
      <c r="AE39" s="1831"/>
      <c r="AF39" s="1831"/>
      <c r="AG39" s="1831"/>
      <c r="AH39" s="1831"/>
      <c r="AI39" s="1831"/>
      <c r="AJ39" s="1831"/>
      <c r="AK39" s="1831"/>
      <c r="AL39" s="1831"/>
      <c r="AM39" s="1831"/>
      <c r="AN39" s="1831"/>
      <c r="AO39" s="1831"/>
      <c r="AP39" s="1831"/>
      <c r="AQ39" s="1831"/>
      <c r="AR39" s="1831"/>
      <c r="AS39" s="1831"/>
      <c r="AT39" s="1831"/>
      <c r="AU39" s="1831"/>
      <c r="AV39" s="1831"/>
      <c r="AW39" s="1831"/>
      <c r="AX39" s="1831"/>
      <c r="AY39" s="1831"/>
      <c r="AZ39" s="215"/>
      <c r="BA39" s="2160" t="s">
        <v>122</v>
      </c>
      <c r="BB39" s="151" t="s">
        <v>49</v>
      </c>
      <c r="BC39" s="1093" t="s">
        <v>35</v>
      </c>
      <c r="BD39" s="1113" t="s">
        <v>35</v>
      </c>
      <c r="BE39" s="1113" t="s">
        <v>35</v>
      </c>
      <c r="BF39" s="1113" t="s">
        <v>35</v>
      </c>
      <c r="BG39" s="1134" t="s">
        <v>35</v>
      </c>
      <c r="BH39" s="1155" t="s">
        <v>35</v>
      </c>
      <c r="BI39" s="1113" t="s">
        <v>35</v>
      </c>
      <c r="BJ39" s="1113" t="s">
        <v>35</v>
      </c>
      <c r="BK39" s="1113" t="s">
        <v>35</v>
      </c>
      <c r="BL39" s="1134" t="s">
        <v>35</v>
      </c>
      <c r="BM39" s="1155" t="s">
        <v>35</v>
      </c>
      <c r="BN39" s="1113" t="s">
        <v>35</v>
      </c>
      <c r="BO39" s="1113" t="s">
        <v>35</v>
      </c>
      <c r="BP39" s="1113" t="s">
        <v>35</v>
      </c>
      <c r="BQ39" s="1134" t="s">
        <v>35</v>
      </c>
      <c r="BR39" s="1155" t="s">
        <v>35</v>
      </c>
      <c r="BS39" s="1113" t="s">
        <v>35</v>
      </c>
      <c r="BT39" s="1113" t="s">
        <v>35</v>
      </c>
      <c r="BU39" s="1113" t="s">
        <v>35</v>
      </c>
      <c r="BV39" s="1113" t="s">
        <v>35</v>
      </c>
      <c r="BW39" s="1113" t="s">
        <v>35</v>
      </c>
      <c r="BX39" s="1113" t="s">
        <v>35</v>
      </c>
      <c r="BY39" s="1175" t="s">
        <v>35</v>
      </c>
      <c r="BZ39" s="1175" t="s">
        <v>35</v>
      </c>
      <c r="CA39" s="1175" t="s">
        <v>35</v>
      </c>
      <c r="CB39" s="1175" t="s">
        <v>35</v>
      </c>
      <c r="CC39" s="1175" t="s">
        <v>35</v>
      </c>
      <c r="CD39" s="1175" t="s">
        <v>35</v>
      </c>
      <c r="CE39" s="1842"/>
      <c r="CF39" s="1842"/>
      <c r="CG39" s="1842"/>
      <c r="CH39" s="1842"/>
      <c r="CI39" s="1842"/>
      <c r="CJ39" s="1842"/>
      <c r="CK39" s="1842"/>
      <c r="CL39" s="1842"/>
      <c r="CM39" s="1842"/>
      <c r="CN39" s="1842"/>
      <c r="CO39" s="1842"/>
      <c r="CP39" s="1842"/>
      <c r="CQ39" s="1842"/>
      <c r="CR39" s="1842"/>
      <c r="CS39" s="1842"/>
      <c r="CT39" s="1842"/>
      <c r="CU39" s="1842"/>
      <c r="CV39" s="1842"/>
      <c r="CW39" s="1842"/>
      <c r="CX39" s="1842"/>
      <c r="CY39" s="1842"/>
      <c r="CZ39" s="1842"/>
    </row>
    <row r="40" s="130" customFormat="true" ht="15" customHeight="true" x14ac:dyDescent="0.2">
      <c r="A40" s="2147"/>
      <c r="B40" s="249" t="s">
        <v>48</v>
      </c>
      <c r="C40" s="1026" t="s">
        <v>35</v>
      </c>
      <c r="D40" s="1037" t="s">
        <v>35</v>
      </c>
      <c r="E40" s="1037" t="s">
        <v>35</v>
      </c>
      <c r="F40" s="1037" t="s">
        <v>35</v>
      </c>
      <c r="G40" s="1048" t="s">
        <v>35</v>
      </c>
      <c r="H40" s="1059" t="s">
        <v>35</v>
      </c>
      <c r="I40" s="1037" t="s">
        <v>35</v>
      </c>
      <c r="J40" s="1037" t="s">
        <v>35</v>
      </c>
      <c r="K40" s="1037" t="s">
        <v>35</v>
      </c>
      <c r="L40" s="1070" t="s">
        <v>35</v>
      </c>
      <c r="M40" s="1081" t="s">
        <v>35</v>
      </c>
      <c r="N40" s="1037" t="s">
        <v>35</v>
      </c>
      <c r="O40" s="1037" t="s">
        <v>35</v>
      </c>
      <c r="P40" s="1037" t="s">
        <v>35</v>
      </c>
      <c r="Q40" s="1048" t="s">
        <v>35</v>
      </c>
      <c r="R40" s="1059" t="s">
        <v>35</v>
      </c>
      <c r="S40" s="1037" t="s">
        <v>35</v>
      </c>
      <c r="T40" s="1037" t="s">
        <v>35</v>
      </c>
      <c r="U40" s="1037" t="s">
        <v>35</v>
      </c>
      <c r="V40" s="1037" t="s">
        <v>35</v>
      </c>
      <c r="W40" s="1037" t="s">
        <v>35</v>
      </c>
      <c r="X40" s="1037" t="s">
        <v>35</v>
      </c>
      <c r="Y40" s="1087" t="s">
        <v>35</v>
      </c>
      <c r="Z40" s="1087" t="s">
        <v>35</v>
      </c>
      <c r="AA40" s="1087" t="s">
        <v>35</v>
      </c>
      <c r="AB40" s="1087" t="s">
        <v>35</v>
      </c>
      <c r="AC40" s="1087" t="s">
        <v>35</v>
      </c>
      <c r="AD40" s="1811" t="s">
        <v>35</v>
      </c>
      <c r="AE40" s="1831"/>
      <c r="AF40" s="1831"/>
      <c r="AG40" s="1831"/>
      <c r="AH40" s="1831"/>
      <c r="AI40" s="1831"/>
      <c r="AJ40" s="1831"/>
      <c r="AK40" s="1831"/>
      <c r="AL40" s="1831"/>
      <c r="AM40" s="1831"/>
      <c r="AN40" s="1831"/>
      <c r="AO40" s="1831"/>
      <c r="AP40" s="1831"/>
      <c r="AQ40" s="1831"/>
      <c r="AR40" s="1831"/>
      <c r="AS40" s="1831"/>
      <c r="AT40" s="1831"/>
      <c r="AU40" s="1831"/>
      <c r="AV40" s="1831"/>
      <c r="AW40" s="1831"/>
      <c r="AX40" s="1831"/>
      <c r="AY40" s="1831"/>
      <c r="AZ40" s="215"/>
      <c r="BA40" s="2160"/>
      <c r="BB40" s="151" t="s">
        <v>48</v>
      </c>
      <c r="BC40" s="1093" t="s">
        <v>35</v>
      </c>
      <c r="BD40" s="1113" t="s">
        <v>35</v>
      </c>
      <c r="BE40" s="1113" t="s">
        <v>35</v>
      </c>
      <c r="BF40" s="1113" t="s">
        <v>35</v>
      </c>
      <c r="BG40" s="1134" t="s">
        <v>35</v>
      </c>
      <c r="BH40" s="1155" t="s">
        <v>35</v>
      </c>
      <c r="BI40" s="1113" t="s">
        <v>35</v>
      </c>
      <c r="BJ40" s="1113" t="s">
        <v>35</v>
      </c>
      <c r="BK40" s="1113" t="s">
        <v>35</v>
      </c>
      <c r="BL40" s="1134" t="s">
        <v>35</v>
      </c>
      <c r="BM40" s="1155" t="s">
        <v>35</v>
      </c>
      <c r="BN40" s="1113" t="s">
        <v>35</v>
      </c>
      <c r="BO40" s="1113" t="s">
        <v>35</v>
      </c>
      <c r="BP40" s="1113" t="s">
        <v>35</v>
      </c>
      <c r="BQ40" s="1134" t="s">
        <v>35</v>
      </c>
      <c r="BR40" s="1155" t="s">
        <v>35</v>
      </c>
      <c r="BS40" s="1113" t="s">
        <v>35</v>
      </c>
      <c r="BT40" s="1113" t="s">
        <v>35</v>
      </c>
      <c r="BU40" s="1113" t="s">
        <v>35</v>
      </c>
      <c r="BV40" s="1113" t="s">
        <v>35</v>
      </c>
      <c r="BW40" s="1113" t="s">
        <v>35</v>
      </c>
      <c r="BX40" s="1113" t="s">
        <v>35</v>
      </c>
      <c r="BY40" s="1175" t="s">
        <v>35</v>
      </c>
      <c r="BZ40" s="1175" t="s">
        <v>35</v>
      </c>
      <c r="CA40" s="1175" t="s">
        <v>35</v>
      </c>
      <c r="CB40" s="1175" t="s">
        <v>35</v>
      </c>
      <c r="CC40" s="1175" t="s">
        <v>35</v>
      </c>
      <c r="CD40" s="1175" t="s">
        <v>35</v>
      </c>
      <c r="CE40" s="1842"/>
      <c r="CF40" s="1842"/>
      <c r="CG40" s="1842"/>
      <c r="CH40" s="1842"/>
      <c r="CI40" s="1842"/>
      <c r="CJ40" s="1842"/>
      <c r="CK40" s="1842"/>
      <c r="CL40" s="1842"/>
      <c r="CM40" s="1842"/>
      <c r="CN40" s="1842"/>
      <c r="CO40" s="1842"/>
      <c r="CP40" s="1842"/>
      <c r="CQ40" s="1842"/>
      <c r="CR40" s="1842"/>
      <c r="CS40" s="1842"/>
      <c r="CT40" s="1842"/>
      <c r="CU40" s="1842"/>
      <c r="CV40" s="1842"/>
      <c r="CW40" s="1842"/>
      <c r="CX40" s="1842"/>
      <c r="CY40" s="1842"/>
      <c r="CZ40" s="1842"/>
    </row>
    <row r="41" s="424" customFormat="true" ht="15" customHeight="true" x14ac:dyDescent="0.2">
      <c r="A41" s="2396" t="s">
        <v>56</v>
      </c>
      <c r="B41" s="1731" t="s">
        <v>49</v>
      </c>
      <c r="C41" s="1607">
        <v>24.3</v>
      </c>
      <c r="D41" s="1608">
        <v>17.5</v>
      </c>
      <c r="E41" s="1608">
        <v>7.4</v>
      </c>
      <c r="F41" s="1608">
        <v>1</v>
      </c>
      <c r="G41" s="1609">
        <v>0.2</v>
      </c>
      <c r="H41" s="1610">
        <v>8.8000000000000007</v>
      </c>
      <c r="I41" s="1608">
        <v>1.9</v>
      </c>
      <c r="J41" s="1608">
        <v>0</v>
      </c>
      <c r="K41" s="1608">
        <v>0.3</v>
      </c>
      <c r="L41" s="1611">
        <v>0</v>
      </c>
      <c r="M41" s="1612">
        <v>26.2</v>
      </c>
      <c r="N41" s="1608">
        <v>22</v>
      </c>
      <c r="O41" s="1608">
        <v>20.8</v>
      </c>
      <c r="P41" s="1608">
        <v>11.3</v>
      </c>
      <c r="Q41" s="1609">
        <v>4.5999999999999996</v>
      </c>
      <c r="R41" s="1610">
        <v>9.6999999999999993</v>
      </c>
      <c r="S41" s="1608">
        <v>1.6</v>
      </c>
      <c r="T41" s="1608">
        <v>2.4</v>
      </c>
      <c r="U41" s="1608">
        <v>1.9</v>
      </c>
      <c r="V41" s="1608">
        <v>24.2</v>
      </c>
      <c r="W41" s="1608">
        <v>1.2</v>
      </c>
      <c r="X41" s="1608">
        <v>13.5</v>
      </c>
      <c r="Y41" s="1608">
        <v>22.7</v>
      </c>
      <c r="Z41" s="1608">
        <v>8.1</v>
      </c>
      <c r="AA41" s="1608">
        <v>12.1</v>
      </c>
      <c r="AB41" s="1608">
        <v>4.3</v>
      </c>
      <c r="AC41" s="1608">
        <v>15.4</v>
      </c>
      <c r="AD41" s="1935">
        <v>3.9</v>
      </c>
      <c r="AE41" s="615"/>
      <c r="AF41" s="615"/>
      <c r="AG41" s="615"/>
      <c r="AH41" s="615"/>
      <c r="AI41" s="615"/>
      <c r="AJ41" s="615"/>
      <c r="AK41" s="615"/>
      <c r="AL41" s="615"/>
      <c r="AM41" s="615"/>
      <c r="AN41" s="615"/>
      <c r="AO41" s="615"/>
      <c r="AP41" s="615"/>
      <c r="AQ41" s="615"/>
      <c r="AR41" s="615"/>
      <c r="AS41" s="615"/>
      <c r="AT41" s="615"/>
      <c r="AU41" s="615"/>
      <c r="AV41" s="615"/>
      <c r="AW41" s="615"/>
      <c r="AX41" s="615"/>
      <c r="AY41" s="615"/>
      <c r="AZ41" s="216"/>
      <c r="BA41" s="2160" t="s">
        <v>56</v>
      </c>
      <c r="BB41" s="151" t="s">
        <v>49</v>
      </c>
      <c r="BC41" s="1093" t="s">
        <v>35</v>
      </c>
      <c r="BD41" s="1113" t="s">
        <v>35</v>
      </c>
      <c r="BE41" s="1113" t="s">
        <v>35</v>
      </c>
      <c r="BF41" s="1113" t="s">
        <v>35</v>
      </c>
      <c r="BG41" s="1134" t="s">
        <v>35</v>
      </c>
      <c r="BH41" s="1155" t="s">
        <v>35</v>
      </c>
      <c r="BI41" s="1113" t="s">
        <v>35</v>
      </c>
      <c r="BJ41" s="1113" t="s">
        <v>35</v>
      </c>
      <c r="BK41" s="1113" t="s">
        <v>35</v>
      </c>
      <c r="BL41" s="1134" t="s">
        <v>35</v>
      </c>
      <c r="BM41" s="1155" t="s">
        <v>35</v>
      </c>
      <c r="BN41" s="1113" t="s">
        <v>35</v>
      </c>
      <c r="BO41" s="1113" t="s">
        <v>35</v>
      </c>
      <c r="BP41" s="1113" t="s">
        <v>35</v>
      </c>
      <c r="BQ41" s="1134" t="s">
        <v>35</v>
      </c>
      <c r="BR41" s="1155" t="s">
        <v>35</v>
      </c>
      <c r="BS41" s="1113" t="s">
        <v>35</v>
      </c>
      <c r="BT41" s="1113" t="s">
        <v>35</v>
      </c>
      <c r="BU41" s="1113" t="s">
        <v>35</v>
      </c>
      <c r="BV41" s="1113" t="s">
        <v>35</v>
      </c>
      <c r="BW41" s="1113" t="s">
        <v>35</v>
      </c>
      <c r="BX41" s="1113" t="s">
        <v>35</v>
      </c>
      <c r="BY41" s="1175" t="s">
        <v>35</v>
      </c>
      <c r="BZ41" s="1175" t="s">
        <v>35</v>
      </c>
      <c r="CA41" s="1175" t="s">
        <v>35</v>
      </c>
      <c r="CB41" s="1175" t="s">
        <v>35</v>
      </c>
      <c r="CC41" s="1175" t="s">
        <v>35</v>
      </c>
      <c r="CD41" s="1175" t="s">
        <v>35</v>
      </c>
      <c r="CE41" s="1842"/>
      <c r="CF41" s="1842"/>
      <c r="CG41" s="1842"/>
      <c r="CH41" s="1842"/>
      <c r="CI41" s="1842"/>
      <c r="CJ41" s="1842"/>
      <c r="CK41" s="1842"/>
      <c r="CL41" s="1842"/>
      <c r="CM41" s="1842"/>
      <c r="CN41" s="1842"/>
      <c r="CO41" s="1842"/>
      <c r="CP41" s="1842"/>
      <c r="CQ41" s="1842"/>
      <c r="CR41" s="1842"/>
      <c r="CS41" s="1842"/>
      <c r="CT41" s="1842"/>
      <c r="CU41" s="1842"/>
      <c r="CV41" s="1842"/>
      <c r="CW41" s="1842"/>
      <c r="CX41" s="1842"/>
      <c r="CY41" s="1842"/>
      <c r="CZ41" s="1842"/>
    </row>
    <row r="42" s="424" customFormat="true" ht="15" customHeight="true" x14ac:dyDescent="0.2">
      <c r="A42" s="2396"/>
      <c r="B42" s="1731" t="s">
        <v>48</v>
      </c>
      <c r="C42" s="1607">
        <v>75.7</v>
      </c>
      <c r="D42" s="1608">
        <v>82.5</v>
      </c>
      <c r="E42" s="1608">
        <v>92.6</v>
      </c>
      <c r="F42" s="1608">
        <v>99</v>
      </c>
      <c r="G42" s="1609">
        <v>99.8</v>
      </c>
      <c r="H42" s="1610">
        <v>91.2</v>
      </c>
      <c r="I42" s="1608">
        <v>98.1</v>
      </c>
      <c r="J42" s="1608">
        <v>100</v>
      </c>
      <c r="K42" s="1608">
        <v>99.7</v>
      </c>
      <c r="L42" s="1611">
        <v>100</v>
      </c>
      <c r="M42" s="1612">
        <v>73.8</v>
      </c>
      <c r="N42" s="1608">
        <v>78</v>
      </c>
      <c r="O42" s="1608">
        <v>79.2</v>
      </c>
      <c r="P42" s="1608">
        <v>88.7</v>
      </c>
      <c r="Q42" s="1609">
        <v>95.4</v>
      </c>
      <c r="R42" s="1610">
        <v>90.3</v>
      </c>
      <c r="S42" s="1608">
        <v>98.4</v>
      </c>
      <c r="T42" s="1608">
        <v>97.6</v>
      </c>
      <c r="U42" s="1608">
        <v>98.1</v>
      </c>
      <c r="V42" s="1608">
        <v>75.8</v>
      </c>
      <c r="W42" s="1608">
        <v>98.8</v>
      </c>
      <c r="X42" s="1608">
        <v>86.5</v>
      </c>
      <c r="Y42" s="1608">
        <v>77.3</v>
      </c>
      <c r="Z42" s="1608">
        <v>91.9</v>
      </c>
      <c r="AA42" s="1608">
        <v>87.9</v>
      </c>
      <c r="AB42" s="1608">
        <v>95.7</v>
      </c>
      <c r="AC42" s="1608">
        <v>84.6</v>
      </c>
      <c r="AD42" s="1935">
        <v>96.1</v>
      </c>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216"/>
      <c r="BA42" s="2160"/>
      <c r="BB42" s="151" t="s">
        <v>48</v>
      </c>
      <c r="BC42" s="1093" t="s">
        <v>35</v>
      </c>
      <c r="BD42" s="1113" t="s">
        <v>35</v>
      </c>
      <c r="BE42" s="1113" t="s">
        <v>35</v>
      </c>
      <c r="BF42" s="1113" t="s">
        <v>35</v>
      </c>
      <c r="BG42" s="1134" t="s">
        <v>35</v>
      </c>
      <c r="BH42" s="1155" t="s">
        <v>35</v>
      </c>
      <c r="BI42" s="1113" t="s">
        <v>35</v>
      </c>
      <c r="BJ42" s="1113" t="s">
        <v>35</v>
      </c>
      <c r="BK42" s="1113" t="s">
        <v>35</v>
      </c>
      <c r="BL42" s="1134" t="s">
        <v>35</v>
      </c>
      <c r="BM42" s="1155" t="s">
        <v>35</v>
      </c>
      <c r="BN42" s="1113" t="s">
        <v>35</v>
      </c>
      <c r="BO42" s="1113" t="s">
        <v>35</v>
      </c>
      <c r="BP42" s="1113" t="s">
        <v>35</v>
      </c>
      <c r="BQ42" s="1134" t="s">
        <v>35</v>
      </c>
      <c r="BR42" s="1155" t="s">
        <v>35</v>
      </c>
      <c r="BS42" s="1113" t="s">
        <v>35</v>
      </c>
      <c r="BT42" s="1113" t="s">
        <v>35</v>
      </c>
      <c r="BU42" s="1113" t="s">
        <v>35</v>
      </c>
      <c r="BV42" s="1113" t="s">
        <v>35</v>
      </c>
      <c r="BW42" s="1113" t="s">
        <v>35</v>
      </c>
      <c r="BX42" s="1113" t="s">
        <v>35</v>
      </c>
      <c r="BY42" s="1175" t="s">
        <v>35</v>
      </c>
      <c r="BZ42" s="1175" t="s">
        <v>35</v>
      </c>
      <c r="CA42" s="1175" t="s">
        <v>35</v>
      </c>
      <c r="CB42" s="1175" t="s">
        <v>35</v>
      </c>
      <c r="CC42" s="1175" t="s">
        <v>35</v>
      </c>
      <c r="CD42" s="1175" t="s">
        <v>35</v>
      </c>
      <c r="CE42" s="1842"/>
      <c r="CF42" s="1842"/>
      <c r="CG42" s="1842"/>
      <c r="CH42" s="1842"/>
      <c r="CI42" s="1842"/>
      <c r="CJ42" s="1842"/>
      <c r="CK42" s="1842"/>
      <c r="CL42" s="1842"/>
      <c r="CM42" s="1842"/>
      <c r="CN42" s="1842"/>
      <c r="CO42" s="1842"/>
      <c r="CP42" s="1842"/>
      <c r="CQ42" s="1842"/>
      <c r="CR42" s="1842"/>
      <c r="CS42" s="1842"/>
      <c r="CT42" s="1842"/>
      <c r="CU42" s="1842"/>
      <c r="CV42" s="1842"/>
      <c r="CW42" s="1842"/>
      <c r="CX42" s="1842"/>
      <c r="CY42" s="1842"/>
      <c r="CZ42" s="1842"/>
    </row>
    <row r="43" s="424" customFormat="true" ht="15" customHeight="true" x14ac:dyDescent="0.2">
      <c r="A43" s="2396" t="s">
        <v>53</v>
      </c>
      <c r="B43" s="1731" t="s">
        <v>49</v>
      </c>
      <c r="C43" s="1488" t="s">
        <v>35</v>
      </c>
      <c r="D43" s="1492" t="s">
        <v>35</v>
      </c>
      <c r="E43" s="1492" t="s">
        <v>35</v>
      </c>
      <c r="F43" s="1492" t="s">
        <v>35</v>
      </c>
      <c r="G43" s="1496" t="s">
        <v>35</v>
      </c>
      <c r="H43" s="1500" t="s">
        <v>35</v>
      </c>
      <c r="I43" s="1492" t="s">
        <v>35</v>
      </c>
      <c r="J43" s="1492" t="s">
        <v>35</v>
      </c>
      <c r="K43" s="1492" t="s">
        <v>35</v>
      </c>
      <c r="L43" s="1504" t="s">
        <v>35</v>
      </c>
      <c r="M43" s="1488" t="s">
        <v>35</v>
      </c>
      <c r="N43" s="1492" t="s">
        <v>35</v>
      </c>
      <c r="O43" s="1492" t="s">
        <v>35</v>
      </c>
      <c r="P43" s="1492" t="s">
        <v>35</v>
      </c>
      <c r="Q43" s="1496" t="s">
        <v>35</v>
      </c>
      <c r="R43" s="1500" t="s">
        <v>35</v>
      </c>
      <c r="S43" s="1492" t="s">
        <v>35</v>
      </c>
      <c r="T43" s="1492" t="s">
        <v>35</v>
      </c>
      <c r="U43" s="1492" t="s">
        <v>35</v>
      </c>
      <c r="V43" s="1492" t="s">
        <v>35</v>
      </c>
      <c r="W43" s="1492" t="s">
        <v>35</v>
      </c>
      <c r="X43" s="1492" t="s">
        <v>35</v>
      </c>
      <c r="Y43" s="1492" t="s">
        <v>35</v>
      </c>
      <c r="Z43" s="1492" t="s">
        <v>35</v>
      </c>
      <c r="AA43" s="1492" t="s">
        <v>35</v>
      </c>
      <c r="AB43" s="1492" t="s">
        <v>35</v>
      </c>
      <c r="AC43" s="1492" t="s">
        <v>35</v>
      </c>
      <c r="AD43" s="1504" t="s">
        <v>35</v>
      </c>
      <c r="AE43" s="615"/>
      <c r="AF43" s="615"/>
      <c r="AG43" s="615"/>
      <c r="AH43" s="615"/>
      <c r="AI43" s="615"/>
      <c r="AJ43" s="615"/>
      <c r="AK43" s="615"/>
      <c r="AL43" s="615"/>
      <c r="AM43" s="615"/>
      <c r="AN43" s="615"/>
      <c r="AO43" s="615"/>
      <c r="AP43" s="615"/>
      <c r="AQ43" s="615"/>
      <c r="AR43" s="615"/>
      <c r="AS43" s="615"/>
      <c r="AT43" s="615"/>
      <c r="AU43" s="615"/>
      <c r="AV43" s="615"/>
      <c r="AW43" s="615"/>
      <c r="AX43" s="615"/>
      <c r="AY43" s="615"/>
      <c r="AZ43" s="216"/>
      <c r="BA43" s="2160" t="s">
        <v>53</v>
      </c>
      <c r="BB43" s="151" t="s">
        <v>49</v>
      </c>
      <c r="BC43" s="1093" t="s">
        <v>35</v>
      </c>
      <c r="BD43" s="1113" t="s">
        <v>35</v>
      </c>
      <c r="BE43" s="1113" t="s">
        <v>35</v>
      </c>
      <c r="BF43" s="1113" t="s">
        <v>35</v>
      </c>
      <c r="BG43" s="1134" t="s">
        <v>35</v>
      </c>
      <c r="BH43" s="1155" t="s">
        <v>35</v>
      </c>
      <c r="BI43" s="1113" t="s">
        <v>35</v>
      </c>
      <c r="BJ43" s="1113" t="s">
        <v>35</v>
      </c>
      <c r="BK43" s="1113" t="s">
        <v>35</v>
      </c>
      <c r="BL43" s="1134" t="s">
        <v>35</v>
      </c>
      <c r="BM43" s="1155" t="s">
        <v>35</v>
      </c>
      <c r="BN43" s="1113" t="s">
        <v>35</v>
      </c>
      <c r="BO43" s="1113" t="s">
        <v>35</v>
      </c>
      <c r="BP43" s="1113" t="s">
        <v>35</v>
      </c>
      <c r="BQ43" s="1134" t="s">
        <v>35</v>
      </c>
      <c r="BR43" s="1155" t="s">
        <v>35</v>
      </c>
      <c r="BS43" s="1113" t="s">
        <v>35</v>
      </c>
      <c r="BT43" s="1113" t="s">
        <v>35</v>
      </c>
      <c r="BU43" s="1113" t="s">
        <v>35</v>
      </c>
      <c r="BV43" s="1113" t="s">
        <v>35</v>
      </c>
      <c r="BW43" s="1113" t="s">
        <v>35</v>
      </c>
      <c r="BX43" s="1113" t="s">
        <v>35</v>
      </c>
      <c r="BY43" s="1175" t="s">
        <v>35</v>
      </c>
      <c r="BZ43" s="1175" t="s">
        <v>35</v>
      </c>
      <c r="CA43" s="1175" t="s">
        <v>35</v>
      </c>
      <c r="CB43" s="1175" t="s">
        <v>35</v>
      </c>
      <c r="CC43" s="1175" t="s">
        <v>35</v>
      </c>
      <c r="CD43" s="1175" t="s">
        <v>35</v>
      </c>
      <c r="CE43" s="1842"/>
      <c r="CF43" s="1842"/>
      <c r="CG43" s="1842"/>
      <c r="CH43" s="1842"/>
      <c r="CI43" s="1842"/>
      <c r="CJ43" s="1842"/>
      <c r="CK43" s="1842"/>
      <c r="CL43" s="1842"/>
      <c r="CM43" s="1842"/>
      <c r="CN43" s="1842"/>
      <c r="CO43" s="1842"/>
      <c r="CP43" s="1842"/>
      <c r="CQ43" s="1842"/>
      <c r="CR43" s="1842"/>
      <c r="CS43" s="1842"/>
      <c r="CT43" s="1842"/>
      <c r="CU43" s="1842"/>
      <c r="CV43" s="1842"/>
      <c r="CW43" s="1842"/>
      <c r="CX43" s="1842"/>
      <c r="CY43" s="1842"/>
      <c r="CZ43" s="1842"/>
    </row>
    <row r="44" s="424" customFormat="true" ht="15" customHeight="true" x14ac:dyDescent="0.2">
      <c r="A44" s="2396"/>
      <c r="B44" s="1731" t="s">
        <v>48</v>
      </c>
      <c r="C44" s="1488" t="s">
        <v>35</v>
      </c>
      <c r="D44" s="1492" t="s">
        <v>35</v>
      </c>
      <c r="E44" s="1492" t="s">
        <v>35</v>
      </c>
      <c r="F44" s="1492" t="s">
        <v>35</v>
      </c>
      <c r="G44" s="1496" t="s">
        <v>35</v>
      </c>
      <c r="H44" s="1500" t="s">
        <v>35</v>
      </c>
      <c r="I44" s="1492" t="s">
        <v>35</v>
      </c>
      <c r="J44" s="1492" t="s">
        <v>35</v>
      </c>
      <c r="K44" s="1492" t="s">
        <v>35</v>
      </c>
      <c r="L44" s="1504" t="s">
        <v>35</v>
      </c>
      <c r="M44" s="1488" t="s">
        <v>35</v>
      </c>
      <c r="N44" s="1492" t="s">
        <v>35</v>
      </c>
      <c r="O44" s="1492" t="s">
        <v>35</v>
      </c>
      <c r="P44" s="1492" t="s">
        <v>35</v>
      </c>
      <c r="Q44" s="1496" t="s">
        <v>35</v>
      </c>
      <c r="R44" s="1500" t="s">
        <v>35</v>
      </c>
      <c r="S44" s="1492" t="s">
        <v>35</v>
      </c>
      <c r="T44" s="1492" t="s">
        <v>35</v>
      </c>
      <c r="U44" s="1492" t="s">
        <v>35</v>
      </c>
      <c r="V44" s="1492" t="s">
        <v>35</v>
      </c>
      <c r="W44" s="1492" t="s">
        <v>35</v>
      </c>
      <c r="X44" s="1492" t="s">
        <v>35</v>
      </c>
      <c r="Y44" s="1492" t="s">
        <v>35</v>
      </c>
      <c r="Z44" s="1492" t="s">
        <v>35</v>
      </c>
      <c r="AA44" s="1492" t="s">
        <v>35</v>
      </c>
      <c r="AB44" s="1492" t="s">
        <v>35</v>
      </c>
      <c r="AC44" s="1492" t="s">
        <v>35</v>
      </c>
      <c r="AD44" s="1504" t="s">
        <v>35</v>
      </c>
      <c r="AE44" s="615"/>
      <c r="AF44" s="615"/>
      <c r="AG44" s="615"/>
      <c r="AH44" s="615"/>
      <c r="AI44" s="615"/>
      <c r="AJ44" s="615"/>
      <c r="AK44" s="615"/>
      <c r="AL44" s="615"/>
      <c r="AM44" s="615"/>
      <c r="AN44" s="615"/>
      <c r="AO44" s="615"/>
      <c r="AP44" s="615"/>
      <c r="AQ44" s="615"/>
      <c r="AR44" s="615"/>
      <c r="AS44" s="615"/>
      <c r="AT44" s="615"/>
      <c r="AU44" s="615"/>
      <c r="AV44" s="615"/>
      <c r="AW44" s="615"/>
      <c r="AX44" s="615"/>
      <c r="AY44" s="615"/>
      <c r="AZ44" s="216"/>
      <c r="BA44" s="2160"/>
      <c r="BB44" s="151" t="s">
        <v>48</v>
      </c>
      <c r="BC44" s="1093" t="s">
        <v>35</v>
      </c>
      <c r="BD44" s="1113" t="s">
        <v>35</v>
      </c>
      <c r="BE44" s="1113" t="s">
        <v>35</v>
      </c>
      <c r="BF44" s="1113" t="s">
        <v>35</v>
      </c>
      <c r="BG44" s="1134" t="s">
        <v>35</v>
      </c>
      <c r="BH44" s="1155" t="s">
        <v>35</v>
      </c>
      <c r="BI44" s="1113" t="s">
        <v>35</v>
      </c>
      <c r="BJ44" s="1113" t="s">
        <v>35</v>
      </c>
      <c r="BK44" s="1113" t="s">
        <v>35</v>
      </c>
      <c r="BL44" s="1134" t="s">
        <v>35</v>
      </c>
      <c r="BM44" s="1155" t="s">
        <v>35</v>
      </c>
      <c r="BN44" s="1113" t="s">
        <v>35</v>
      </c>
      <c r="BO44" s="1113" t="s">
        <v>35</v>
      </c>
      <c r="BP44" s="1113" t="s">
        <v>35</v>
      </c>
      <c r="BQ44" s="1134" t="s">
        <v>35</v>
      </c>
      <c r="BR44" s="1155" t="s">
        <v>35</v>
      </c>
      <c r="BS44" s="1113" t="s">
        <v>35</v>
      </c>
      <c r="BT44" s="1113" t="s">
        <v>35</v>
      </c>
      <c r="BU44" s="1113" t="s">
        <v>35</v>
      </c>
      <c r="BV44" s="1113" t="s">
        <v>35</v>
      </c>
      <c r="BW44" s="1113" t="s">
        <v>35</v>
      </c>
      <c r="BX44" s="1113" t="s">
        <v>35</v>
      </c>
      <c r="BY44" s="1175" t="s">
        <v>35</v>
      </c>
      <c r="BZ44" s="1175" t="s">
        <v>35</v>
      </c>
      <c r="CA44" s="1175" t="s">
        <v>35</v>
      </c>
      <c r="CB44" s="1175" t="s">
        <v>35</v>
      </c>
      <c r="CC44" s="1175" t="s">
        <v>35</v>
      </c>
      <c r="CD44" s="1175" t="s">
        <v>35</v>
      </c>
      <c r="CE44" s="1842"/>
      <c r="CF44" s="1842"/>
      <c r="CG44" s="1842"/>
      <c r="CH44" s="1842"/>
      <c r="CI44" s="1842"/>
      <c r="CJ44" s="1842"/>
      <c r="CK44" s="1842"/>
      <c r="CL44" s="1842"/>
      <c r="CM44" s="1842"/>
      <c r="CN44" s="1842"/>
      <c r="CO44" s="1842"/>
      <c r="CP44" s="1842"/>
      <c r="CQ44" s="1842"/>
      <c r="CR44" s="1842"/>
      <c r="CS44" s="1842"/>
      <c r="CT44" s="1842"/>
      <c r="CU44" s="1842"/>
      <c r="CV44" s="1842"/>
      <c r="CW44" s="1842"/>
      <c r="CX44" s="1842"/>
      <c r="CY44" s="1842"/>
      <c r="CZ44" s="1842"/>
    </row>
    <row r="45" s="424" customFormat="true" ht="15" customHeight="true" x14ac:dyDescent="0.2">
      <c r="A45" s="2396" t="s">
        <v>52</v>
      </c>
      <c r="B45" s="1731" t="s">
        <v>49</v>
      </c>
      <c r="C45" s="1488" t="s">
        <v>35</v>
      </c>
      <c r="D45" s="1492" t="s">
        <v>35</v>
      </c>
      <c r="E45" s="1492" t="s">
        <v>35</v>
      </c>
      <c r="F45" s="1492" t="s">
        <v>35</v>
      </c>
      <c r="G45" s="1496" t="s">
        <v>35</v>
      </c>
      <c r="H45" s="1500" t="s">
        <v>35</v>
      </c>
      <c r="I45" s="1492" t="s">
        <v>35</v>
      </c>
      <c r="J45" s="1492" t="s">
        <v>35</v>
      </c>
      <c r="K45" s="1492" t="s">
        <v>35</v>
      </c>
      <c r="L45" s="1504" t="s">
        <v>35</v>
      </c>
      <c r="M45" s="1488" t="s">
        <v>35</v>
      </c>
      <c r="N45" s="1492" t="s">
        <v>35</v>
      </c>
      <c r="O45" s="1492" t="s">
        <v>35</v>
      </c>
      <c r="P45" s="1492" t="s">
        <v>35</v>
      </c>
      <c r="Q45" s="1496" t="s">
        <v>35</v>
      </c>
      <c r="R45" s="1500" t="s">
        <v>35</v>
      </c>
      <c r="S45" s="1492" t="s">
        <v>35</v>
      </c>
      <c r="T45" s="1492" t="s">
        <v>35</v>
      </c>
      <c r="U45" s="1492" t="s">
        <v>35</v>
      </c>
      <c r="V45" s="1492" t="s">
        <v>35</v>
      </c>
      <c r="W45" s="1492" t="s">
        <v>35</v>
      </c>
      <c r="X45" s="1492" t="s">
        <v>35</v>
      </c>
      <c r="Y45" s="1492" t="s">
        <v>35</v>
      </c>
      <c r="Z45" s="1492" t="s">
        <v>35</v>
      </c>
      <c r="AA45" s="1492" t="s">
        <v>35</v>
      </c>
      <c r="AB45" s="1492" t="s">
        <v>35</v>
      </c>
      <c r="AC45" s="1492" t="s">
        <v>35</v>
      </c>
      <c r="AD45" s="1504" t="s">
        <v>35</v>
      </c>
      <c r="AE45" s="615"/>
      <c r="AF45" s="615"/>
      <c r="AG45" s="615"/>
      <c r="AH45" s="615"/>
      <c r="AI45" s="615"/>
      <c r="AJ45" s="615"/>
      <c r="AK45" s="615"/>
      <c r="AL45" s="615"/>
      <c r="AM45" s="615"/>
      <c r="AN45" s="615"/>
      <c r="AO45" s="615"/>
      <c r="AP45" s="615"/>
      <c r="AQ45" s="615"/>
      <c r="AR45" s="615"/>
      <c r="AS45" s="615"/>
      <c r="AT45" s="615"/>
      <c r="AU45" s="615"/>
      <c r="AV45" s="615"/>
      <c r="AW45" s="615"/>
      <c r="AX45" s="615"/>
      <c r="AY45" s="615"/>
      <c r="AZ45" s="216"/>
      <c r="BA45" s="2160" t="s">
        <v>52</v>
      </c>
      <c r="BB45" s="151" t="s">
        <v>49</v>
      </c>
      <c r="BC45" s="1093" t="s">
        <v>35</v>
      </c>
      <c r="BD45" s="1113" t="s">
        <v>35</v>
      </c>
      <c r="BE45" s="1113" t="s">
        <v>35</v>
      </c>
      <c r="BF45" s="1113" t="s">
        <v>35</v>
      </c>
      <c r="BG45" s="1134" t="s">
        <v>35</v>
      </c>
      <c r="BH45" s="1155" t="s">
        <v>35</v>
      </c>
      <c r="BI45" s="1113" t="s">
        <v>35</v>
      </c>
      <c r="BJ45" s="1113" t="s">
        <v>35</v>
      </c>
      <c r="BK45" s="1113" t="s">
        <v>35</v>
      </c>
      <c r="BL45" s="1134" t="s">
        <v>35</v>
      </c>
      <c r="BM45" s="1155" t="s">
        <v>35</v>
      </c>
      <c r="BN45" s="1113" t="s">
        <v>35</v>
      </c>
      <c r="BO45" s="1113" t="s">
        <v>35</v>
      </c>
      <c r="BP45" s="1113" t="s">
        <v>35</v>
      </c>
      <c r="BQ45" s="1134" t="s">
        <v>35</v>
      </c>
      <c r="BR45" s="1155" t="s">
        <v>35</v>
      </c>
      <c r="BS45" s="1113" t="s">
        <v>35</v>
      </c>
      <c r="BT45" s="1113" t="s">
        <v>35</v>
      </c>
      <c r="BU45" s="1113" t="s">
        <v>35</v>
      </c>
      <c r="BV45" s="1113" t="s">
        <v>35</v>
      </c>
      <c r="BW45" s="1113" t="s">
        <v>35</v>
      </c>
      <c r="BX45" s="1113" t="s">
        <v>35</v>
      </c>
      <c r="BY45" s="1175" t="s">
        <v>35</v>
      </c>
      <c r="BZ45" s="1175" t="s">
        <v>35</v>
      </c>
      <c r="CA45" s="1175" t="s">
        <v>35</v>
      </c>
      <c r="CB45" s="1175" t="s">
        <v>35</v>
      </c>
      <c r="CC45" s="1175" t="s">
        <v>35</v>
      </c>
      <c r="CD45" s="1175" t="s">
        <v>35</v>
      </c>
      <c r="CE45" s="1842"/>
      <c r="CF45" s="1842"/>
      <c r="CG45" s="1842"/>
      <c r="CH45" s="1842"/>
      <c r="CI45" s="1842"/>
      <c r="CJ45" s="1842"/>
      <c r="CK45" s="1842"/>
      <c r="CL45" s="1842"/>
      <c r="CM45" s="1842"/>
      <c r="CN45" s="1842"/>
      <c r="CO45" s="1842"/>
      <c r="CP45" s="1842"/>
      <c r="CQ45" s="1842"/>
      <c r="CR45" s="1842"/>
      <c r="CS45" s="1842"/>
      <c r="CT45" s="1842"/>
      <c r="CU45" s="1842"/>
      <c r="CV45" s="1842"/>
      <c r="CW45" s="1842"/>
      <c r="CX45" s="1842"/>
      <c r="CY45" s="1842"/>
      <c r="CZ45" s="1842"/>
    </row>
    <row r="46" s="424" customFormat="true" ht="15" customHeight="true" x14ac:dyDescent="0.2">
      <c r="A46" s="2396"/>
      <c r="B46" s="1731" t="s">
        <v>48</v>
      </c>
      <c r="C46" s="1488" t="s">
        <v>35</v>
      </c>
      <c r="D46" s="1492" t="s">
        <v>35</v>
      </c>
      <c r="E46" s="1492" t="s">
        <v>35</v>
      </c>
      <c r="F46" s="1492" t="s">
        <v>35</v>
      </c>
      <c r="G46" s="1496" t="s">
        <v>35</v>
      </c>
      <c r="H46" s="1500" t="s">
        <v>35</v>
      </c>
      <c r="I46" s="1492" t="s">
        <v>35</v>
      </c>
      <c r="J46" s="1492" t="s">
        <v>35</v>
      </c>
      <c r="K46" s="1492" t="s">
        <v>35</v>
      </c>
      <c r="L46" s="1504" t="s">
        <v>35</v>
      </c>
      <c r="M46" s="1488" t="s">
        <v>35</v>
      </c>
      <c r="N46" s="1492" t="s">
        <v>35</v>
      </c>
      <c r="O46" s="1492" t="s">
        <v>35</v>
      </c>
      <c r="P46" s="1492" t="s">
        <v>35</v>
      </c>
      <c r="Q46" s="1496" t="s">
        <v>35</v>
      </c>
      <c r="R46" s="1500" t="s">
        <v>35</v>
      </c>
      <c r="S46" s="1492" t="s">
        <v>35</v>
      </c>
      <c r="T46" s="1492" t="s">
        <v>35</v>
      </c>
      <c r="U46" s="1492" t="s">
        <v>35</v>
      </c>
      <c r="V46" s="1492" t="s">
        <v>35</v>
      </c>
      <c r="W46" s="1492" t="s">
        <v>35</v>
      </c>
      <c r="X46" s="1492" t="s">
        <v>35</v>
      </c>
      <c r="Y46" s="1492" t="s">
        <v>35</v>
      </c>
      <c r="Z46" s="1492" t="s">
        <v>35</v>
      </c>
      <c r="AA46" s="1492" t="s">
        <v>35</v>
      </c>
      <c r="AB46" s="1492" t="s">
        <v>35</v>
      </c>
      <c r="AC46" s="1492" t="s">
        <v>35</v>
      </c>
      <c r="AD46" s="1504" t="s">
        <v>35</v>
      </c>
      <c r="AE46" s="615"/>
      <c r="AF46" s="615"/>
      <c r="AG46" s="615"/>
      <c r="AH46" s="615"/>
      <c r="AI46" s="615"/>
      <c r="AJ46" s="615"/>
      <c r="AK46" s="615"/>
      <c r="AL46" s="615"/>
      <c r="AM46" s="615"/>
      <c r="AN46" s="615"/>
      <c r="AO46" s="615"/>
      <c r="AP46" s="615"/>
      <c r="AQ46" s="615"/>
      <c r="AR46" s="615"/>
      <c r="AS46" s="615"/>
      <c r="AT46" s="615"/>
      <c r="AU46" s="615"/>
      <c r="AV46" s="615"/>
      <c r="AW46" s="615"/>
      <c r="AX46" s="615"/>
      <c r="AY46" s="615"/>
      <c r="AZ46" s="216"/>
      <c r="BA46" s="2160"/>
      <c r="BB46" s="151" t="s">
        <v>48</v>
      </c>
      <c r="BC46" s="1093" t="s">
        <v>35</v>
      </c>
      <c r="BD46" s="1113" t="s">
        <v>35</v>
      </c>
      <c r="BE46" s="1113" t="s">
        <v>35</v>
      </c>
      <c r="BF46" s="1113" t="s">
        <v>35</v>
      </c>
      <c r="BG46" s="1134" t="s">
        <v>35</v>
      </c>
      <c r="BH46" s="1155" t="s">
        <v>35</v>
      </c>
      <c r="BI46" s="1113" t="s">
        <v>35</v>
      </c>
      <c r="BJ46" s="1113" t="s">
        <v>35</v>
      </c>
      <c r="BK46" s="1113" t="s">
        <v>35</v>
      </c>
      <c r="BL46" s="1134" t="s">
        <v>35</v>
      </c>
      <c r="BM46" s="1155" t="s">
        <v>35</v>
      </c>
      <c r="BN46" s="1113" t="s">
        <v>35</v>
      </c>
      <c r="BO46" s="1113" t="s">
        <v>35</v>
      </c>
      <c r="BP46" s="1113" t="s">
        <v>35</v>
      </c>
      <c r="BQ46" s="1134" t="s">
        <v>35</v>
      </c>
      <c r="BR46" s="1155" t="s">
        <v>35</v>
      </c>
      <c r="BS46" s="1113" t="s">
        <v>35</v>
      </c>
      <c r="BT46" s="1113" t="s">
        <v>35</v>
      </c>
      <c r="BU46" s="1113" t="s">
        <v>35</v>
      </c>
      <c r="BV46" s="1113" t="s">
        <v>35</v>
      </c>
      <c r="BW46" s="1113" t="s">
        <v>35</v>
      </c>
      <c r="BX46" s="1113" t="s">
        <v>35</v>
      </c>
      <c r="BY46" s="1175" t="s">
        <v>35</v>
      </c>
      <c r="BZ46" s="1175" t="s">
        <v>35</v>
      </c>
      <c r="CA46" s="1175" t="s">
        <v>35</v>
      </c>
      <c r="CB46" s="1175" t="s">
        <v>35</v>
      </c>
      <c r="CC46" s="1175" t="s">
        <v>35</v>
      </c>
      <c r="CD46" s="1175" t="s">
        <v>35</v>
      </c>
      <c r="CE46" s="1842"/>
      <c r="CF46" s="1842"/>
      <c r="CG46" s="1842"/>
      <c r="CH46" s="1842"/>
      <c r="CI46" s="1842"/>
      <c r="CJ46" s="1842"/>
      <c r="CK46" s="1842"/>
      <c r="CL46" s="1842"/>
      <c r="CM46" s="1842"/>
      <c r="CN46" s="1842"/>
      <c r="CO46" s="1842"/>
      <c r="CP46" s="1842"/>
      <c r="CQ46" s="1842"/>
      <c r="CR46" s="1842"/>
      <c r="CS46" s="1842"/>
      <c r="CT46" s="1842"/>
      <c r="CU46" s="1842"/>
      <c r="CV46" s="1842"/>
      <c r="CW46" s="1842"/>
      <c r="CX46" s="1842"/>
      <c r="CY46" s="1842"/>
      <c r="CZ46" s="1842"/>
    </row>
    <row r="47" s="130" customFormat="true" ht="15" customHeight="true" x14ac:dyDescent="0.2">
      <c r="A47" s="2147" t="s">
        <v>101</v>
      </c>
      <c r="B47" s="250" t="s">
        <v>100</v>
      </c>
      <c r="C47" s="1026" t="s">
        <v>35</v>
      </c>
      <c r="D47" s="1037" t="s">
        <v>35</v>
      </c>
      <c r="E47" s="1037" t="s">
        <v>35</v>
      </c>
      <c r="F47" s="1037" t="s">
        <v>35</v>
      </c>
      <c r="G47" s="1048" t="s">
        <v>35</v>
      </c>
      <c r="H47" s="1059" t="s">
        <v>35</v>
      </c>
      <c r="I47" s="1037" t="s">
        <v>35</v>
      </c>
      <c r="J47" s="1037" t="s">
        <v>35</v>
      </c>
      <c r="K47" s="1037" t="s">
        <v>35</v>
      </c>
      <c r="L47" s="1070" t="s">
        <v>35</v>
      </c>
      <c r="M47" s="1081" t="s">
        <v>35</v>
      </c>
      <c r="N47" s="1037" t="s">
        <v>35</v>
      </c>
      <c r="O47" s="1037" t="s">
        <v>35</v>
      </c>
      <c r="P47" s="1037" t="s">
        <v>35</v>
      </c>
      <c r="Q47" s="1048" t="s">
        <v>35</v>
      </c>
      <c r="R47" s="1059" t="s">
        <v>35</v>
      </c>
      <c r="S47" s="1037" t="s">
        <v>35</v>
      </c>
      <c r="T47" s="1037" t="s">
        <v>35</v>
      </c>
      <c r="U47" s="1037" t="s">
        <v>35</v>
      </c>
      <c r="V47" s="1037" t="s">
        <v>35</v>
      </c>
      <c r="W47" s="1037" t="s">
        <v>35</v>
      </c>
      <c r="X47" s="1037" t="s">
        <v>35</v>
      </c>
      <c r="Y47" s="1087" t="s">
        <v>35</v>
      </c>
      <c r="Z47" s="1087" t="s">
        <v>35</v>
      </c>
      <c r="AA47" s="1087" t="s">
        <v>35</v>
      </c>
      <c r="AB47" s="1087" t="s">
        <v>35</v>
      </c>
      <c r="AC47" s="1087" t="s">
        <v>35</v>
      </c>
      <c r="AD47" s="1811" t="s">
        <v>35</v>
      </c>
      <c r="AE47" s="1831"/>
      <c r="AF47" s="1831"/>
      <c r="AG47" s="1831"/>
      <c r="AH47" s="1831"/>
      <c r="AI47" s="1831"/>
      <c r="AJ47" s="1831"/>
      <c r="AK47" s="1831"/>
      <c r="AL47" s="1831"/>
      <c r="AM47" s="1831"/>
      <c r="AN47" s="1831"/>
      <c r="AO47" s="1831"/>
      <c r="AP47" s="1831"/>
      <c r="AQ47" s="1831"/>
      <c r="AR47" s="1831"/>
      <c r="AS47" s="1831"/>
      <c r="AT47" s="1831"/>
      <c r="AU47" s="1831"/>
      <c r="AV47" s="1831"/>
      <c r="AW47" s="1831"/>
      <c r="AX47" s="1831"/>
      <c r="AY47" s="1831"/>
      <c r="AZ47" s="215"/>
      <c r="BA47" s="2160" t="s">
        <v>101</v>
      </c>
      <c r="BB47" s="151" t="s">
        <v>100</v>
      </c>
      <c r="BC47" s="1093" t="s">
        <v>35</v>
      </c>
      <c r="BD47" s="1113" t="s">
        <v>35</v>
      </c>
      <c r="BE47" s="1113" t="s">
        <v>35</v>
      </c>
      <c r="BF47" s="1113" t="s">
        <v>35</v>
      </c>
      <c r="BG47" s="1134" t="s">
        <v>35</v>
      </c>
      <c r="BH47" s="1155" t="s">
        <v>35</v>
      </c>
      <c r="BI47" s="1113" t="s">
        <v>35</v>
      </c>
      <c r="BJ47" s="1113" t="s">
        <v>35</v>
      </c>
      <c r="BK47" s="1113" t="s">
        <v>35</v>
      </c>
      <c r="BL47" s="1134" t="s">
        <v>35</v>
      </c>
      <c r="BM47" s="1155" t="s">
        <v>35</v>
      </c>
      <c r="BN47" s="1113" t="s">
        <v>35</v>
      </c>
      <c r="BO47" s="1113" t="s">
        <v>35</v>
      </c>
      <c r="BP47" s="1113" t="s">
        <v>35</v>
      </c>
      <c r="BQ47" s="1134" t="s">
        <v>35</v>
      </c>
      <c r="BR47" s="1155" t="s">
        <v>35</v>
      </c>
      <c r="BS47" s="1113" t="s">
        <v>35</v>
      </c>
      <c r="BT47" s="1113" t="s">
        <v>35</v>
      </c>
      <c r="BU47" s="1113" t="s">
        <v>35</v>
      </c>
      <c r="BV47" s="1113" t="s">
        <v>35</v>
      </c>
      <c r="BW47" s="1113" t="s">
        <v>35</v>
      </c>
      <c r="BX47" s="1113" t="s">
        <v>35</v>
      </c>
      <c r="BY47" s="1175" t="s">
        <v>35</v>
      </c>
      <c r="BZ47" s="1175" t="s">
        <v>35</v>
      </c>
      <c r="CA47" s="1175" t="s">
        <v>35</v>
      </c>
      <c r="CB47" s="1175" t="s">
        <v>35</v>
      </c>
      <c r="CC47" s="1175" t="s">
        <v>35</v>
      </c>
      <c r="CD47" s="1175" t="s">
        <v>35</v>
      </c>
      <c r="CE47" s="1842"/>
      <c r="CF47" s="1842"/>
      <c r="CG47" s="1842"/>
      <c r="CH47" s="1842"/>
      <c r="CI47" s="1842"/>
      <c r="CJ47" s="1842"/>
      <c r="CK47" s="1842"/>
      <c r="CL47" s="1842"/>
      <c r="CM47" s="1842"/>
      <c r="CN47" s="1842"/>
      <c r="CO47" s="1842"/>
      <c r="CP47" s="1842"/>
      <c r="CQ47" s="1842"/>
      <c r="CR47" s="1842"/>
      <c r="CS47" s="1842"/>
      <c r="CT47" s="1842"/>
      <c r="CU47" s="1842"/>
      <c r="CV47" s="1842"/>
      <c r="CW47" s="1842"/>
      <c r="CX47" s="1842"/>
      <c r="CY47" s="1842"/>
      <c r="CZ47" s="1842"/>
    </row>
    <row r="48" s="130" customFormat="true" ht="15" customHeight="true" x14ac:dyDescent="0.2">
      <c r="A48" s="2147"/>
      <c r="B48" s="250" t="s">
        <v>99</v>
      </c>
      <c r="C48" s="1026" t="s">
        <v>35</v>
      </c>
      <c r="D48" s="1037" t="s">
        <v>35</v>
      </c>
      <c r="E48" s="1037" t="s">
        <v>35</v>
      </c>
      <c r="F48" s="1037" t="s">
        <v>35</v>
      </c>
      <c r="G48" s="1048" t="s">
        <v>35</v>
      </c>
      <c r="H48" s="1059" t="s">
        <v>35</v>
      </c>
      <c r="I48" s="1037" t="s">
        <v>35</v>
      </c>
      <c r="J48" s="1037" t="s">
        <v>35</v>
      </c>
      <c r="K48" s="1037" t="s">
        <v>35</v>
      </c>
      <c r="L48" s="1070" t="s">
        <v>35</v>
      </c>
      <c r="M48" s="1081" t="s">
        <v>35</v>
      </c>
      <c r="N48" s="1037" t="s">
        <v>35</v>
      </c>
      <c r="O48" s="1037" t="s">
        <v>35</v>
      </c>
      <c r="P48" s="1037" t="s">
        <v>35</v>
      </c>
      <c r="Q48" s="1048" t="s">
        <v>35</v>
      </c>
      <c r="R48" s="1059" t="s">
        <v>35</v>
      </c>
      <c r="S48" s="1037" t="s">
        <v>35</v>
      </c>
      <c r="T48" s="1037" t="s">
        <v>35</v>
      </c>
      <c r="U48" s="1037" t="s">
        <v>35</v>
      </c>
      <c r="V48" s="1037" t="s">
        <v>35</v>
      </c>
      <c r="W48" s="1037" t="s">
        <v>35</v>
      </c>
      <c r="X48" s="1037" t="s">
        <v>35</v>
      </c>
      <c r="Y48" s="1087" t="s">
        <v>35</v>
      </c>
      <c r="Z48" s="1087" t="s">
        <v>35</v>
      </c>
      <c r="AA48" s="1087" t="s">
        <v>35</v>
      </c>
      <c r="AB48" s="1087" t="s">
        <v>35</v>
      </c>
      <c r="AC48" s="1087" t="s">
        <v>35</v>
      </c>
      <c r="AD48" s="1811" t="s">
        <v>35</v>
      </c>
      <c r="AE48" s="1831"/>
      <c r="AF48" s="1831"/>
      <c r="AG48" s="1831"/>
      <c r="AH48" s="1831"/>
      <c r="AI48" s="1831"/>
      <c r="AJ48" s="1831"/>
      <c r="AK48" s="1831"/>
      <c r="AL48" s="1831"/>
      <c r="AM48" s="1831"/>
      <c r="AN48" s="1831"/>
      <c r="AO48" s="1831"/>
      <c r="AP48" s="1831"/>
      <c r="AQ48" s="1831"/>
      <c r="AR48" s="1831"/>
      <c r="AS48" s="1831"/>
      <c r="AT48" s="1831"/>
      <c r="AU48" s="1831"/>
      <c r="AV48" s="1831"/>
      <c r="AW48" s="1831"/>
      <c r="AX48" s="1831"/>
      <c r="AY48" s="1831"/>
      <c r="AZ48" s="215"/>
      <c r="BA48" s="2160"/>
      <c r="BB48" s="151" t="s">
        <v>99</v>
      </c>
      <c r="BC48" s="1093" t="s">
        <v>35</v>
      </c>
      <c r="BD48" s="1113" t="s">
        <v>35</v>
      </c>
      <c r="BE48" s="1113" t="s">
        <v>35</v>
      </c>
      <c r="BF48" s="1113" t="s">
        <v>35</v>
      </c>
      <c r="BG48" s="1134" t="s">
        <v>35</v>
      </c>
      <c r="BH48" s="1155" t="s">
        <v>35</v>
      </c>
      <c r="BI48" s="1113" t="s">
        <v>35</v>
      </c>
      <c r="BJ48" s="1113" t="s">
        <v>35</v>
      </c>
      <c r="BK48" s="1113" t="s">
        <v>35</v>
      </c>
      <c r="BL48" s="1134" t="s">
        <v>35</v>
      </c>
      <c r="BM48" s="1155" t="s">
        <v>35</v>
      </c>
      <c r="BN48" s="1113" t="s">
        <v>35</v>
      </c>
      <c r="BO48" s="1113" t="s">
        <v>35</v>
      </c>
      <c r="BP48" s="1113" t="s">
        <v>35</v>
      </c>
      <c r="BQ48" s="1134" t="s">
        <v>35</v>
      </c>
      <c r="BR48" s="1155" t="s">
        <v>35</v>
      </c>
      <c r="BS48" s="1113" t="s">
        <v>35</v>
      </c>
      <c r="BT48" s="1113" t="s">
        <v>35</v>
      </c>
      <c r="BU48" s="1113" t="s">
        <v>35</v>
      </c>
      <c r="BV48" s="1113" t="s">
        <v>35</v>
      </c>
      <c r="BW48" s="1113" t="s">
        <v>35</v>
      </c>
      <c r="BX48" s="1113" t="s">
        <v>35</v>
      </c>
      <c r="BY48" s="1175" t="s">
        <v>35</v>
      </c>
      <c r="BZ48" s="1175" t="s">
        <v>35</v>
      </c>
      <c r="CA48" s="1175" t="s">
        <v>35</v>
      </c>
      <c r="CB48" s="1175" t="s">
        <v>35</v>
      </c>
      <c r="CC48" s="1175" t="s">
        <v>35</v>
      </c>
      <c r="CD48" s="1175" t="s">
        <v>35</v>
      </c>
      <c r="CE48" s="1842"/>
      <c r="CF48" s="1842"/>
      <c r="CG48" s="1842"/>
      <c r="CH48" s="1842"/>
      <c r="CI48" s="1842"/>
      <c r="CJ48" s="1842"/>
      <c r="CK48" s="1842"/>
      <c r="CL48" s="1842"/>
      <c r="CM48" s="1842"/>
      <c r="CN48" s="1842"/>
      <c r="CO48" s="1842"/>
      <c r="CP48" s="1842"/>
      <c r="CQ48" s="1842"/>
      <c r="CR48" s="1842"/>
      <c r="CS48" s="1842"/>
      <c r="CT48" s="1842"/>
      <c r="CU48" s="1842"/>
      <c r="CV48" s="1842"/>
      <c r="CW48" s="1842"/>
      <c r="CX48" s="1842"/>
      <c r="CY48" s="1842"/>
      <c r="CZ48" s="1842"/>
    </row>
    <row r="49" s="130" customFormat="true" ht="15" customHeight="true" x14ac:dyDescent="0.2">
      <c r="A49" s="2147"/>
      <c r="B49" s="250" t="s">
        <v>68</v>
      </c>
      <c r="C49" s="1026" t="s">
        <v>35</v>
      </c>
      <c r="D49" s="1037" t="s">
        <v>35</v>
      </c>
      <c r="E49" s="1037" t="s">
        <v>35</v>
      </c>
      <c r="F49" s="1037" t="s">
        <v>35</v>
      </c>
      <c r="G49" s="1048" t="s">
        <v>35</v>
      </c>
      <c r="H49" s="1059" t="s">
        <v>35</v>
      </c>
      <c r="I49" s="1037" t="s">
        <v>35</v>
      </c>
      <c r="J49" s="1037" t="s">
        <v>35</v>
      </c>
      <c r="K49" s="1037" t="s">
        <v>35</v>
      </c>
      <c r="L49" s="1070" t="s">
        <v>35</v>
      </c>
      <c r="M49" s="1081" t="s">
        <v>35</v>
      </c>
      <c r="N49" s="1037" t="s">
        <v>35</v>
      </c>
      <c r="O49" s="1037" t="s">
        <v>35</v>
      </c>
      <c r="P49" s="1037" t="s">
        <v>35</v>
      </c>
      <c r="Q49" s="1048" t="s">
        <v>35</v>
      </c>
      <c r="R49" s="1059" t="s">
        <v>35</v>
      </c>
      <c r="S49" s="1037" t="s">
        <v>35</v>
      </c>
      <c r="T49" s="1037" t="s">
        <v>35</v>
      </c>
      <c r="U49" s="1037" t="s">
        <v>35</v>
      </c>
      <c r="V49" s="1037" t="s">
        <v>35</v>
      </c>
      <c r="W49" s="1037" t="s">
        <v>35</v>
      </c>
      <c r="X49" s="1037" t="s">
        <v>35</v>
      </c>
      <c r="Y49" s="1087" t="s">
        <v>35</v>
      </c>
      <c r="Z49" s="1087" t="s">
        <v>35</v>
      </c>
      <c r="AA49" s="1087" t="s">
        <v>35</v>
      </c>
      <c r="AB49" s="1087" t="s">
        <v>35</v>
      </c>
      <c r="AC49" s="1087" t="s">
        <v>35</v>
      </c>
      <c r="AD49" s="1811" t="s">
        <v>35</v>
      </c>
      <c r="AE49" s="1831"/>
      <c r="AF49" s="1831"/>
      <c r="AG49" s="1831"/>
      <c r="AH49" s="1831"/>
      <c r="AI49" s="1831"/>
      <c r="AJ49" s="1831"/>
      <c r="AK49" s="1831"/>
      <c r="AL49" s="1831"/>
      <c r="AM49" s="1831"/>
      <c r="AN49" s="1831"/>
      <c r="AO49" s="1831"/>
      <c r="AP49" s="1831"/>
      <c r="AQ49" s="1831"/>
      <c r="AR49" s="1831"/>
      <c r="AS49" s="1831"/>
      <c r="AT49" s="1831"/>
      <c r="AU49" s="1831"/>
      <c r="AV49" s="1831"/>
      <c r="AW49" s="1831"/>
      <c r="AX49" s="1831"/>
      <c r="AY49" s="1831"/>
      <c r="AZ49" s="215"/>
      <c r="BA49" s="2160"/>
      <c r="BB49" s="151" t="s">
        <v>68</v>
      </c>
      <c r="BC49" s="1093" t="s">
        <v>35</v>
      </c>
      <c r="BD49" s="1113" t="s">
        <v>35</v>
      </c>
      <c r="BE49" s="1113" t="s">
        <v>35</v>
      </c>
      <c r="BF49" s="1113" t="s">
        <v>35</v>
      </c>
      <c r="BG49" s="1134" t="s">
        <v>35</v>
      </c>
      <c r="BH49" s="1155" t="s">
        <v>35</v>
      </c>
      <c r="BI49" s="1113" t="s">
        <v>35</v>
      </c>
      <c r="BJ49" s="1113" t="s">
        <v>35</v>
      </c>
      <c r="BK49" s="1113" t="s">
        <v>35</v>
      </c>
      <c r="BL49" s="1134" t="s">
        <v>35</v>
      </c>
      <c r="BM49" s="1155" t="s">
        <v>35</v>
      </c>
      <c r="BN49" s="1113" t="s">
        <v>35</v>
      </c>
      <c r="BO49" s="1113" t="s">
        <v>35</v>
      </c>
      <c r="BP49" s="1113" t="s">
        <v>35</v>
      </c>
      <c r="BQ49" s="1134" t="s">
        <v>35</v>
      </c>
      <c r="BR49" s="1155" t="s">
        <v>35</v>
      </c>
      <c r="BS49" s="1113" t="s">
        <v>35</v>
      </c>
      <c r="BT49" s="1113" t="s">
        <v>35</v>
      </c>
      <c r="BU49" s="1113" t="s">
        <v>35</v>
      </c>
      <c r="BV49" s="1113" t="s">
        <v>35</v>
      </c>
      <c r="BW49" s="1113" t="s">
        <v>35</v>
      </c>
      <c r="BX49" s="1113" t="s">
        <v>35</v>
      </c>
      <c r="BY49" s="1175" t="s">
        <v>35</v>
      </c>
      <c r="BZ49" s="1175" t="s">
        <v>35</v>
      </c>
      <c r="CA49" s="1175" t="s">
        <v>35</v>
      </c>
      <c r="CB49" s="1175" t="s">
        <v>35</v>
      </c>
      <c r="CC49" s="1175" t="s">
        <v>35</v>
      </c>
      <c r="CD49" s="1175" t="s">
        <v>35</v>
      </c>
      <c r="CE49" s="1842"/>
      <c r="CF49" s="1842"/>
      <c r="CG49" s="1842"/>
      <c r="CH49" s="1842"/>
      <c r="CI49" s="1842"/>
      <c r="CJ49" s="1842"/>
      <c r="CK49" s="1842"/>
      <c r="CL49" s="1842"/>
      <c r="CM49" s="1842"/>
      <c r="CN49" s="1842"/>
      <c r="CO49" s="1842"/>
      <c r="CP49" s="1842"/>
      <c r="CQ49" s="1842"/>
      <c r="CR49" s="1842"/>
      <c r="CS49" s="1842"/>
      <c r="CT49" s="1842"/>
      <c r="CU49" s="1842"/>
      <c r="CV49" s="1842"/>
      <c r="CW49" s="1842"/>
      <c r="CX49" s="1842"/>
      <c r="CY49" s="1842"/>
      <c r="CZ49" s="1842"/>
    </row>
    <row r="50" s="130" customFormat="true" ht="15" customHeight="true" x14ac:dyDescent="0.2">
      <c r="A50" s="2147" t="s">
        <v>102</v>
      </c>
      <c r="B50" s="250" t="s">
        <v>100</v>
      </c>
      <c r="C50" s="1026" t="s">
        <v>35</v>
      </c>
      <c r="D50" s="1037" t="s">
        <v>35</v>
      </c>
      <c r="E50" s="1037" t="s">
        <v>35</v>
      </c>
      <c r="F50" s="1037" t="s">
        <v>35</v>
      </c>
      <c r="G50" s="1048" t="s">
        <v>35</v>
      </c>
      <c r="H50" s="1059" t="s">
        <v>35</v>
      </c>
      <c r="I50" s="1037" t="s">
        <v>35</v>
      </c>
      <c r="J50" s="1037" t="s">
        <v>35</v>
      </c>
      <c r="K50" s="1037" t="s">
        <v>35</v>
      </c>
      <c r="L50" s="1070" t="s">
        <v>35</v>
      </c>
      <c r="M50" s="1081" t="s">
        <v>35</v>
      </c>
      <c r="N50" s="1037" t="s">
        <v>35</v>
      </c>
      <c r="O50" s="1037" t="s">
        <v>35</v>
      </c>
      <c r="P50" s="1037" t="s">
        <v>35</v>
      </c>
      <c r="Q50" s="1048" t="s">
        <v>35</v>
      </c>
      <c r="R50" s="1059" t="s">
        <v>35</v>
      </c>
      <c r="S50" s="1037" t="s">
        <v>35</v>
      </c>
      <c r="T50" s="1037" t="s">
        <v>35</v>
      </c>
      <c r="U50" s="1037" t="s">
        <v>35</v>
      </c>
      <c r="V50" s="1037" t="s">
        <v>35</v>
      </c>
      <c r="W50" s="1037" t="s">
        <v>35</v>
      </c>
      <c r="X50" s="1037" t="s">
        <v>35</v>
      </c>
      <c r="Y50" s="1087" t="s">
        <v>35</v>
      </c>
      <c r="Z50" s="1087" t="s">
        <v>35</v>
      </c>
      <c r="AA50" s="1087" t="s">
        <v>35</v>
      </c>
      <c r="AB50" s="1087" t="s">
        <v>35</v>
      </c>
      <c r="AC50" s="1087" t="s">
        <v>35</v>
      </c>
      <c r="AD50" s="1811" t="s">
        <v>35</v>
      </c>
      <c r="AE50" s="1831"/>
      <c r="AF50" s="1831"/>
      <c r="AG50" s="1831"/>
      <c r="AH50" s="1831"/>
      <c r="AI50" s="1831"/>
      <c r="AJ50" s="1831"/>
      <c r="AK50" s="1831"/>
      <c r="AL50" s="1831"/>
      <c r="AM50" s="1831"/>
      <c r="AN50" s="1831"/>
      <c r="AO50" s="1831"/>
      <c r="AP50" s="1831"/>
      <c r="AQ50" s="1831"/>
      <c r="AR50" s="1831"/>
      <c r="AS50" s="1831"/>
      <c r="AT50" s="1831"/>
      <c r="AU50" s="1831"/>
      <c r="AV50" s="1831"/>
      <c r="AW50" s="1831"/>
      <c r="AX50" s="1831"/>
      <c r="AY50" s="1831"/>
      <c r="AZ50" s="215"/>
      <c r="BA50" s="2160" t="s">
        <v>102</v>
      </c>
      <c r="BB50" s="151" t="s">
        <v>100</v>
      </c>
      <c r="BC50" s="1093" t="s">
        <v>35</v>
      </c>
      <c r="BD50" s="1113" t="s">
        <v>35</v>
      </c>
      <c r="BE50" s="1113" t="s">
        <v>35</v>
      </c>
      <c r="BF50" s="1113" t="s">
        <v>35</v>
      </c>
      <c r="BG50" s="1134" t="s">
        <v>35</v>
      </c>
      <c r="BH50" s="1155" t="s">
        <v>35</v>
      </c>
      <c r="BI50" s="1113" t="s">
        <v>35</v>
      </c>
      <c r="BJ50" s="1113" t="s">
        <v>35</v>
      </c>
      <c r="BK50" s="1113" t="s">
        <v>35</v>
      </c>
      <c r="BL50" s="1134" t="s">
        <v>35</v>
      </c>
      <c r="BM50" s="1155" t="s">
        <v>35</v>
      </c>
      <c r="BN50" s="1113" t="s">
        <v>35</v>
      </c>
      <c r="BO50" s="1113" t="s">
        <v>35</v>
      </c>
      <c r="BP50" s="1113" t="s">
        <v>35</v>
      </c>
      <c r="BQ50" s="1134" t="s">
        <v>35</v>
      </c>
      <c r="BR50" s="1155" t="s">
        <v>35</v>
      </c>
      <c r="BS50" s="1113" t="s">
        <v>35</v>
      </c>
      <c r="BT50" s="1113" t="s">
        <v>35</v>
      </c>
      <c r="BU50" s="1113" t="s">
        <v>35</v>
      </c>
      <c r="BV50" s="1113" t="s">
        <v>35</v>
      </c>
      <c r="BW50" s="1113" t="s">
        <v>35</v>
      </c>
      <c r="BX50" s="1113" t="s">
        <v>35</v>
      </c>
      <c r="BY50" s="1175" t="s">
        <v>35</v>
      </c>
      <c r="BZ50" s="1175" t="s">
        <v>35</v>
      </c>
      <c r="CA50" s="1175" t="s">
        <v>35</v>
      </c>
      <c r="CB50" s="1175" t="s">
        <v>35</v>
      </c>
      <c r="CC50" s="1175" t="s">
        <v>35</v>
      </c>
      <c r="CD50" s="1175" t="s">
        <v>35</v>
      </c>
      <c r="CE50" s="1842"/>
      <c r="CF50" s="1842"/>
      <c r="CG50" s="1842"/>
      <c r="CH50" s="1842"/>
      <c r="CI50" s="1842"/>
      <c r="CJ50" s="1842"/>
      <c r="CK50" s="1842"/>
      <c r="CL50" s="1842"/>
      <c r="CM50" s="1842"/>
      <c r="CN50" s="1842"/>
      <c r="CO50" s="1842"/>
      <c r="CP50" s="1842"/>
      <c r="CQ50" s="1842"/>
      <c r="CR50" s="1842"/>
      <c r="CS50" s="1842"/>
      <c r="CT50" s="1842"/>
      <c r="CU50" s="1842"/>
      <c r="CV50" s="1842"/>
      <c r="CW50" s="1842"/>
      <c r="CX50" s="1842"/>
      <c r="CY50" s="1842"/>
      <c r="CZ50" s="1842"/>
    </row>
    <row r="51" s="130" customFormat="true" ht="15" customHeight="true" x14ac:dyDescent="0.2">
      <c r="A51" s="2147"/>
      <c r="B51" s="250" t="s">
        <v>99</v>
      </c>
      <c r="C51" s="1026" t="s">
        <v>35</v>
      </c>
      <c r="D51" s="1037" t="s">
        <v>35</v>
      </c>
      <c r="E51" s="1037" t="s">
        <v>35</v>
      </c>
      <c r="F51" s="1037" t="s">
        <v>35</v>
      </c>
      <c r="G51" s="1048" t="s">
        <v>35</v>
      </c>
      <c r="H51" s="1059" t="s">
        <v>35</v>
      </c>
      <c r="I51" s="1037" t="s">
        <v>35</v>
      </c>
      <c r="J51" s="1037" t="s">
        <v>35</v>
      </c>
      <c r="K51" s="1037" t="s">
        <v>35</v>
      </c>
      <c r="L51" s="1070" t="s">
        <v>35</v>
      </c>
      <c r="M51" s="1081" t="s">
        <v>35</v>
      </c>
      <c r="N51" s="1037" t="s">
        <v>35</v>
      </c>
      <c r="O51" s="1037" t="s">
        <v>35</v>
      </c>
      <c r="P51" s="1037" t="s">
        <v>35</v>
      </c>
      <c r="Q51" s="1048" t="s">
        <v>35</v>
      </c>
      <c r="R51" s="1059" t="s">
        <v>35</v>
      </c>
      <c r="S51" s="1037" t="s">
        <v>35</v>
      </c>
      <c r="T51" s="1037" t="s">
        <v>35</v>
      </c>
      <c r="U51" s="1037" t="s">
        <v>35</v>
      </c>
      <c r="V51" s="1037" t="s">
        <v>35</v>
      </c>
      <c r="W51" s="1037" t="s">
        <v>35</v>
      </c>
      <c r="X51" s="1037" t="s">
        <v>35</v>
      </c>
      <c r="Y51" s="1087" t="s">
        <v>35</v>
      </c>
      <c r="Z51" s="1087" t="s">
        <v>35</v>
      </c>
      <c r="AA51" s="1087" t="s">
        <v>35</v>
      </c>
      <c r="AB51" s="1087" t="s">
        <v>35</v>
      </c>
      <c r="AC51" s="1087" t="s">
        <v>35</v>
      </c>
      <c r="AD51" s="1811" t="s">
        <v>35</v>
      </c>
      <c r="AE51" s="1831"/>
      <c r="AF51" s="1831"/>
      <c r="AG51" s="1831"/>
      <c r="AH51" s="1831"/>
      <c r="AI51" s="1831"/>
      <c r="AJ51" s="1831"/>
      <c r="AK51" s="1831"/>
      <c r="AL51" s="1831"/>
      <c r="AM51" s="1831"/>
      <c r="AN51" s="1831"/>
      <c r="AO51" s="1831"/>
      <c r="AP51" s="1831"/>
      <c r="AQ51" s="1831"/>
      <c r="AR51" s="1831"/>
      <c r="AS51" s="1831"/>
      <c r="AT51" s="1831"/>
      <c r="AU51" s="1831"/>
      <c r="AV51" s="1831"/>
      <c r="AW51" s="1831"/>
      <c r="AX51" s="1831"/>
      <c r="AY51" s="1831"/>
      <c r="AZ51" s="215"/>
      <c r="BA51" s="2160"/>
      <c r="BB51" s="151" t="s">
        <v>99</v>
      </c>
      <c r="BC51" s="1093" t="s">
        <v>35</v>
      </c>
      <c r="BD51" s="1113" t="s">
        <v>35</v>
      </c>
      <c r="BE51" s="1113" t="s">
        <v>35</v>
      </c>
      <c r="BF51" s="1113" t="s">
        <v>35</v>
      </c>
      <c r="BG51" s="1134" t="s">
        <v>35</v>
      </c>
      <c r="BH51" s="1155" t="s">
        <v>35</v>
      </c>
      <c r="BI51" s="1113" t="s">
        <v>35</v>
      </c>
      <c r="BJ51" s="1113" t="s">
        <v>35</v>
      </c>
      <c r="BK51" s="1113" t="s">
        <v>35</v>
      </c>
      <c r="BL51" s="1134" t="s">
        <v>35</v>
      </c>
      <c r="BM51" s="1155" t="s">
        <v>35</v>
      </c>
      <c r="BN51" s="1113" t="s">
        <v>35</v>
      </c>
      <c r="BO51" s="1113" t="s">
        <v>35</v>
      </c>
      <c r="BP51" s="1113" t="s">
        <v>35</v>
      </c>
      <c r="BQ51" s="1134" t="s">
        <v>35</v>
      </c>
      <c r="BR51" s="1155" t="s">
        <v>35</v>
      </c>
      <c r="BS51" s="1113" t="s">
        <v>35</v>
      </c>
      <c r="BT51" s="1113" t="s">
        <v>35</v>
      </c>
      <c r="BU51" s="1113" t="s">
        <v>35</v>
      </c>
      <c r="BV51" s="1113" t="s">
        <v>35</v>
      </c>
      <c r="BW51" s="1113" t="s">
        <v>35</v>
      </c>
      <c r="BX51" s="1113" t="s">
        <v>35</v>
      </c>
      <c r="BY51" s="1175" t="s">
        <v>35</v>
      </c>
      <c r="BZ51" s="1175" t="s">
        <v>35</v>
      </c>
      <c r="CA51" s="1175" t="s">
        <v>35</v>
      </c>
      <c r="CB51" s="1175" t="s">
        <v>35</v>
      </c>
      <c r="CC51" s="1175" t="s">
        <v>35</v>
      </c>
      <c r="CD51" s="1175" t="s">
        <v>35</v>
      </c>
      <c r="CE51" s="1842"/>
      <c r="CF51" s="1842"/>
      <c r="CG51" s="1842"/>
      <c r="CH51" s="1842"/>
      <c r="CI51" s="1842"/>
      <c r="CJ51" s="1842"/>
      <c r="CK51" s="1842"/>
      <c r="CL51" s="1842"/>
      <c r="CM51" s="1842"/>
      <c r="CN51" s="1842"/>
      <c r="CO51" s="1842"/>
      <c r="CP51" s="1842"/>
      <c r="CQ51" s="1842"/>
      <c r="CR51" s="1842"/>
      <c r="CS51" s="1842"/>
      <c r="CT51" s="1842"/>
      <c r="CU51" s="1842"/>
      <c r="CV51" s="1842"/>
      <c r="CW51" s="1842"/>
      <c r="CX51" s="1842"/>
      <c r="CY51" s="1842"/>
      <c r="CZ51" s="1842"/>
    </row>
    <row r="52" s="130" customFormat="true" ht="15" customHeight="true" x14ac:dyDescent="0.2">
      <c r="A52" s="2147"/>
      <c r="B52" s="250" t="s">
        <v>68</v>
      </c>
      <c r="C52" s="1026" t="s">
        <v>35</v>
      </c>
      <c r="D52" s="1037" t="s">
        <v>35</v>
      </c>
      <c r="E52" s="1037" t="s">
        <v>35</v>
      </c>
      <c r="F52" s="1037" t="s">
        <v>35</v>
      </c>
      <c r="G52" s="1048" t="s">
        <v>35</v>
      </c>
      <c r="H52" s="1059" t="s">
        <v>35</v>
      </c>
      <c r="I52" s="1037" t="s">
        <v>35</v>
      </c>
      <c r="J52" s="1037" t="s">
        <v>35</v>
      </c>
      <c r="K52" s="1037" t="s">
        <v>35</v>
      </c>
      <c r="L52" s="1070" t="s">
        <v>35</v>
      </c>
      <c r="M52" s="1081" t="s">
        <v>35</v>
      </c>
      <c r="N52" s="1037" t="s">
        <v>35</v>
      </c>
      <c r="O52" s="1037" t="s">
        <v>35</v>
      </c>
      <c r="P52" s="1037" t="s">
        <v>35</v>
      </c>
      <c r="Q52" s="1048" t="s">
        <v>35</v>
      </c>
      <c r="R52" s="1059" t="s">
        <v>35</v>
      </c>
      <c r="S52" s="1037" t="s">
        <v>35</v>
      </c>
      <c r="T52" s="1037" t="s">
        <v>35</v>
      </c>
      <c r="U52" s="1037" t="s">
        <v>35</v>
      </c>
      <c r="V52" s="1037" t="s">
        <v>35</v>
      </c>
      <c r="W52" s="1037" t="s">
        <v>35</v>
      </c>
      <c r="X52" s="1037" t="s">
        <v>35</v>
      </c>
      <c r="Y52" s="1087" t="s">
        <v>35</v>
      </c>
      <c r="Z52" s="1087" t="s">
        <v>35</v>
      </c>
      <c r="AA52" s="1087" t="s">
        <v>35</v>
      </c>
      <c r="AB52" s="1087" t="s">
        <v>35</v>
      </c>
      <c r="AC52" s="1087" t="s">
        <v>35</v>
      </c>
      <c r="AD52" s="1811" t="s">
        <v>35</v>
      </c>
      <c r="AE52" s="1831"/>
      <c r="AF52" s="1831"/>
      <c r="AG52" s="1831"/>
      <c r="AH52" s="1831"/>
      <c r="AI52" s="1831"/>
      <c r="AJ52" s="1831"/>
      <c r="AK52" s="1831"/>
      <c r="AL52" s="1831"/>
      <c r="AM52" s="1831"/>
      <c r="AN52" s="1831"/>
      <c r="AO52" s="1831"/>
      <c r="AP52" s="1831"/>
      <c r="AQ52" s="1831"/>
      <c r="AR52" s="1831"/>
      <c r="AS52" s="1831"/>
      <c r="AT52" s="1831"/>
      <c r="AU52" s="1831"/>
      <c r="AV52" s="1831"/>
      <c r="AW52" s="1831"/>
      <c r="AX52" s="1831"/>
      <c r="AY52" s="1831"/>
      <c r="AZ52" s="215"/>
      <c r="BA52" s="2160"/>
      <c r="BB52" s="151" t="s">
        <v>68</v>
      </c>
      <c r="BC52" s="1093" t="s">
        <v>35</v>
      </c>
      <c r="BD52" s="1113" t="s">
        <v>35</v>
      </c>
      <c r="BE52" s="1113" t="s">
        <v>35</v>
      </c>
      <c r="BF52" s="1113" t="s">
        <v>35</v>
      </c>
      <c r="BG52" s="1134" t="s">
        <v>35</v>
      </c>
      <c r="BH52" s="1155" t="s">
        <v>35</v>
      </c>
      <c r="BI52" s="1113" t="s">
        <v>35</v>
      </c>
      <c r="BJ52" s="1113" t="s">
        <v>35</v>
      </c>
      <c r="BK52" s="1113" t="s">
        <v>35</v>
      </c>
      <c r="BL52" s="1134" t="s">
        <v>35</v>
      </c>
      <c r="BM52" s="1155" t="s">
        <v>35</v>
      </c>
      <c r="BN52" s="1113" t="s">
        <v>35</v>
      </c>
      <c r="BO52" s="1113" t="s">
        <v>35</v>
      </c>
      <c r="BP52" s="1113" t="s">
        <v>35</v>
      </c>
      <c r="BQ52" s="1134" t="s">
        <v>35</v>
      </c>
      <c r="BR52" s="1155" t="s">
        <v>35</v>
      </c>
      <c r="BS52" s="1113" t="s">
        <v>35</v>
      </c>
      <c r="BT52" s="1113" t="s">
        <v>35</v>
      </c>
      <c r="BU52" s="1113" t="s">
        <v>35</v>
      </c>
      <c r="BV52" s="1113" t="s">
        <v>35</v>
      </c>
      <c r="BW52" s="1113" t="s">
        <v>35</v>
      </c>
      <c r="BX52" s="1113" t="s">
        <v>35</v>
      </c>
      <c r="BY52" s="1175" t="s">
        <v>35</v>
      </c>
      <c r="BZ52" s="1175" t="s">
        <v>35</v>
      </c>
      <c r="CA52" s="1175" t="s">
        <v>35</v>
      </c>
      <c r="CB52" s="1175" t="s">
        <v>35</v>
      </c>
      <c r="CC52" s="1175" t="s">
        <v>35</v>
      </c>
      <c r="CD52" s="1175" t="s">
        <v>35</v>
      </c>
      <c r="CE52" s="1842"/>
      <c r="CF52" s="1842"/>
      <c r="CG52" s="1842"/>
      <c r="CH52" s="1842"/>
      <c r="CI52" s="1842"/>
      <c r="CJ52" s="1842"/>
      <c r="CK52" s="1842"/>
      <c r="CL52" s="1842"/>
      <c r="CM52" s="1842"/>
      <c r="CN52" s="1842"/>
      <c r="CO52" s="1842"/>
      <c r="CP52" s="1842"/>
      <c r="CQ52" s="1842"/>
      <c r="CR52" s="1842"/>
      <c r="CS52" s="1842"/>
      <c r="CT52" s="1842"/>
      <c r="CU52" s="1842"/>
      <c r="CV52" s="1842"/>
      <c r="CW52" s="1842"/>
      <c r="CX52" s="1842"/>
      <c r="CY52" s="1842"/>
      <c r="CZ52" s="1842"/>
    </row>
    <row r="53" s="130" customFormat="true" ht="15" customHeight="true" x14ac:dyDescent="0.2">
      <c r="A53" s="2147" t="s">
        <v>105</v>
      </c>
      <c r="B53" s="250" t="s">
        <v>100</v>
      </c>
      <c r="C53" s="1026" t="s">
        <v>35</v>
      </c>
      <c r="D53" s="1037" t="s">
        <v>35</v>
      </c>
      <c r="E53" s="1037" t="s">
        <v>35</v>
      </c>
      <c r="F53" s="1037" t="s">
        <v>35</v>
      </c>
      <c r="G53" s="1048" t="s">
        <v>35</v>
      </c>
      <c r="H53" s="1059" t="s">
        <v>35</v>
      </c>
      <c r="I53" s="1037" t="s">
        <v>35</v>
      </c>
      <c r="J53" s="1037" t="s">
        <v>35</v>
      </c>
      <c r="K53" s="1037" t="s">
        <v>35</v>
      </c>
      <c r="L53" s="1070" t="s">
        <v>35</v>
      </c>
      <c r="M53" s="1081" t="s">
        <v>35</v>
      </c>
      <c r="N53" s="1037" t="s">
        <v>35</v>
      </c>
      <c r="O53" s="1037" t="s">
        <v>35</v>
      </c>
      <c r="P53" s="1037" t="s">
        <v>35</v>
      </c>
      <c r="Q53" s="1048" t="s">
        <v>35</v>
      </c>
      <c r="R53" s="1059" t="s">
        <v>35</v>
      </c>
      <c r="S53" s="1037" t="s">
        <v>35</v>
      </c>
      <c r="T53" s="1037" t="s">
        <v>35</v>
      </c>
      <c r="U53" s="1037" t="s">
        <v>35</v>
      </c>
      <c r="V53" s="1037" t="s">
        <v>35</v>
      </c>
      <c r="W53" s="1037" t="s">
        <v>35</v>
      </c>
      <c r="X53" s="1037" t="s">
        <v>35</v>
      </c>
      <c r="Y53" s="1087" t="s">
        <v>35</v>
      </c>
      <c r="Z53" s="1087" t="s">
        <v>35</v>
      </c>
      <c r="AA53" s="1087" t="s">
        <v>35</v>
      </c>
      <c r="AB53" s="1087" t="s">
        <v>35</v>
      </c>
      <c r="AC53" s="1087" t="s">
        <v>35</v>
      </c>
      <c r="AD53" s="1811" t="s">
        <v>35</v>
      </c>
      <c r="AE53" s="1831"/>
      <c r="AF53" s="1831"/>
      <c r="AG53" s="1831"/>
      <c r="AH53" s="1831"/>
      <c r="AI53" s="1831"/>
      <c r="AJ53" s="1831"/>
      <c r="AK53" s="1831"/>
      <c r="AL53" s="1831"/>
      <c r="AM53" s="1831"/>
      <c r="AN53" s="1831"/>
      <c r="AO53" s="1831"/>
      <c r="AP53" s="1831"/>
      <c r="AQ53" s="1831"/>
      <c r="AR53" s="1831"/>
      <c r="AS53" s="1831"/>
      <c r="AT53" s="1831"/>
      <c r="AU53" s="1831"/>
      <c r="AV53" s="1831"/>
      <c r="AW53" s="1831"/>
      <c r="AX53" s="1831"/>
      <c r="AY53" s="1831"/>
      <c r="AZ53" s="215"/>
      <c r="BA53" s="2160" t="s">
        <v>105</v>
      </c>
      <c r="BB53" s="151" t="s">
        <v>100</v>
      </c>
      <c r="BC53" s="1093" t="s">
        <v>35</v>
      </c>
      <c r="BD53" s="1113" t="s">
        <v>35</v>
      </c>
      <c r="BE53" s="1113" t="s">
        <v>35</v>
      </c>
      <c r="BF53" s="1113" t="s">
        <v>35</v>
      </c>
      <c r="BG53" s="1134" t="s">
        <v>35</v>
      </c>
      <c r="BH53" s="1155" t="s">
        <v>35</v>
      </c>
      <c r="BI53" s="1113" t="s">
        <v>35</v>
      </c>
      <c r="BJ53" s="1113" t="s">
        <v>35</v>
      </c>
      <c r="BK53" s="1113" t="s">
        <v>35</v>
      </c>
      <c r="BL53" s="1134" t="s">
        <v>35</v>
      </c>
      <c r="BM53" s="1155" t="s">
        <v>35</v>
      </c>
      <c r="BN53" s="1113" t="s">
        <v>35</v>
      </c>
      <c r="BO53" s="1113" t="s">
        <v>35</v>
      </c>
      <c r="BP53" s="1113" t="s">
        <v>35</v>
      </c>
      <c r="BQ53" s="1134" t="s">
        <v>35</v>
      </c>
      <c r="BR53" s="1155" t="s">
        <v>35</v>
      </c>
      <c r="BS53" s="1113" t="s">
        <v>35</v>
      </c>
      <c r="BT53" s="1113" t="s">
        <v>35</v>
      </c>
      <c r="BU53" s="1113" t="s">
        <v>35</v>
      </c>
      <c r="BV53" s="1113" t="s">
        <v>35</v>
      </c>
      <c r="BW53" s="1113" t="s">
        <v>35</v>
      </c>
      <c r="BX53" s="1113" t="s">
        <v>35</v>
      </c>
      <c r="BY53" s="1175" t="s">
        <v>35</v>
      </c>
      <c r="BZ53" s="1175" t="s">
        <v>35</v>
      </c>
      <c r="CA53" s="1175" t="s">
        <v>35</v>
      </c>
      <c r="CB53" s="1175" t="s">
        <v>35</v>
      </c>
      <c r="CC53" s="1175" t="s">
        <v>35</v>
      </c>
      <c r="CD53" s="1175" t="s">
        <v>35</v>
      </c>
      <c r="CE53" s="1842"/>
      <c r="CF53" s="1842"/>
      <c r="CG53" s="1842"/>
      <c r="CH53" s="1842"/>
      <c r="CI53" s="1842"/>
      <c r="CJ53" s="1842"/>
      <c r="CK53" s="1842"/>
      <c r="CL53" s="1842"/>
      <c r="CM53" s="1842"/>
      <c r="CN53" s="1842"/>
      <c r="CO53" s="1842"/>
      <c r="CP53" s="1842"/>
      <c r="CQ53" s="1842"/>
      <c r="CR53" s="1842"/>
      <c r="CS53" s="1842"/>
      <c r="CT53" s="1842"/>
      <c r="CU53" s="1842"/>
      <c r="CV53" s="1842"/>
      <c r="CW53" s="1842"/>
      <c r="CX53" s="1842"/>
      <c r="CY53" s="1842"/>
      <c r="CZ53" s="1842"/>
    </row>
    <row r="54" s="130" customFormat="true" ht="15" customHeight="true" x14ac:dyDescent="0.2">
      <c r="A54" s="2147"/>
      <c r="B54" s="250" t="s">
        <v>99</v>
      </c>
      <c r="C54" s="1026" t="s">
        <v>35</v>
      </c>
      <c r="D54" s="1037" t="s">
        <v>35</v>
      </c>
      <c r="E54" s="1037" t="s">
        <v>35</v>
      </c>
      <c r="F54" s="1037" t="s">
        <v>35</v>
      </c>
      <c r="G54" s="1048" t="s">
        <v>35</v>
      </c>
      <c r="H54" s="1059" t="s">
        <v>35</v>
      </c>
      <c r="I54" s="1037" t="s">
        <v>35</v>
      </c>
      <c r="J54" s="1037" t="s">
        <v>35</v>
      </c>
      <c r="K54" s="1037" t="s">
        <v>35</v>
      </c>
      <c r="L54" s="1070" t="s">
        <v>35</v>
      </c>
      <c r="M54" s="1081" t="s">
        <v>35</v>
      </c>
      <c r="N54" s="1037" t="s">
        <v>35</v>
      </c>
      <c r="O54" s="1037" t="s">
        <v>35</v>
      </c>
      <c r="P54" s="1037" t="s">
        <v>35</v>
      </c>
      <c r="Q54" s="1048" t="s">
        <v>35</v>
      </c>
      <c r="R54" s="1059" t="s">
        <v>35</v>
      </c>
      <c r="S54" s="1037" t="s">
        <v>35</v>
      </c>
      <c r="T54" s="1037" t="s">
        <v>35</v>
      </c>
      <c r="U54" s="1037" t="s">
        <v>35</v>
      </c>
      <c r="V54" s="1037" t="s">
        <v>35</v>
      </c>
      <c r="W54" s="1037" t="s">
        <v>35</v>
      </c>
      <c r="X54" s="1037" t="s">
        <v>35</v>
      </c>
      <c r="Y54" s="1087" t="s">
        <v>35</v>
      </c>
      <c r="Z54" s="1087" t="s">
        <v>35</v>
      </c>
      <c r="AA54" s="1087" t="s">
        <v>35</v>
      </c>
      <c r="AB54" s="1087" t="s">
        <v>35</v>
      </c>
      <c r="AC54" s="1087" t="s">
        <v>35</v>
      </c>
      <c r="AD54" s="1811" t="s">
        <v>35</v>
      </c>
      <c r="AE54" s="1831"/>
      <c r="AF54" s="1831"/>
      <c r="AG54" s="1831"/>
      <c r="AH54" s="1831"/>
      <c r="AI54" s="1831"/>
      <c r="AJ54" s="1831"/>
      <c r="AK54" s="1831"/>
      <c r="AL54" s="1831"/>
      <c r="AM54" s="1831"/>
      <c r="AN54" s="1831"/>
      <c r="AO54" s="1831"/>
      <c r="AP54" s="1831"/>
      <c r="AQ54" s="1831"/>
      <c r="AR54" s="1831"/>
      <c r="AS54" s="1831"/>
      <c r="AT54" s="1831"/>
      <c r="AU54" s="1831"/>
      <c r="AV54" s="1831"/>
      <c r="AW54" s="1831"/>
      <c r="AX54" s="1831"/>
      <c r="AY54" s="1831"/>
      <c r="AZ54" s="215"/>
      <c r="BA54" s="2160"/>
      <c r="BB54" s="151" t="s">
        <v>99</v>
      </c>
      <c r="BC54" s="1093" t="s">
        <v>35</v>
      </c>
      <c r="BD54" s="1113" t="s">
        <v>35</v>
      </c>
      <c r="BE54" s="1113" t="s">
        <v>35</v>
      </c>
      <c r="BF54" s="1113" t="s">
        <v>35</v>
      </c>
      <c r="BG54" s="1134" t="s">
        <v>35</v>
      </c>
      <c r="BH54" s="1155" t="s">
        <v>35</v>
      </c>
      <c r="BI54" s="1113" t="s">
        <v>35</v>
      </c>
      <c r="BJ54" s="1113" t="s">
        <v>35</v>
      </c>
      <c r="BK54" s="1113" t="s">
        <v>35</v>
      </c>
      <c r="BL54" s="1134" t="s">
        <v>35</v>
      </c>
      <c r="BM54" s="1155" t="s">
        <v>35</v>
      </c>
      <c r="BN54" s="1113" t="s">
        <v>35</v>
      </c>
      <c r="BO54" s="1113" t="s">
        <v>35</v>
      </c>
      <c r="BP54" s="1113" t="s">
        <v>35</v>
      </c>
      <c r="BQ54" s="1134" t="s">
        <v>35</v>
      </c>
      <c r="BR54" s="1155" t="s">
        <v>35</v>
      </c>
      <c r="BS54" s="1113" t="s">
        <v>35</v>
      </c>
      <c r="BT54" s="1113" t="s">
        <v>35</v>
      </c>
      <c r="BU54" s="1113" t="s">
        <v>35</v>
      </c>
      <c r="BV54" s="1113" t="s">
        <v>35</v>
      </c>
      <c r="BW54" s="1113" t="s">
        <v>35</v>
      </c>
      <c r="BX54" s="1113" t="s">
        <v>35</v>
      </c>
      <c r="BY54" s="1175" t="s">
        <v>35</v>
      </c>
      <c r="BZ54" s="1175" t="s">
        <v>35</v>
      </c>
      <c r="CA54" s="1175" t="s">
        <v>35</v>
      </c>
      <c r="CB54" s="1175" t="s">
        <v>35</v>
      </c>
      <c r="CC54" s="1175" t="s">
        <v>35</v>
      </c>
      <c r="CD54" s="1175" t="s">
        <v>35</v>
      </c>
      <c r="CE54" s="1842"/>
      <c r="CF54" s="1842"/>
      <c r="CG54" s="1842"/>
      <c r="CH54" s="1842"/>
      <c r="CI54" s="1842"/>
      <c r="CJ54" s="1842"/>
      <c r="CK54" s="1842"/>
      <c r="CL54" s="1842"/>
      <c r="CM54" s="1842"/>
      <c r="CN54" s="1842"/>
      <c r="CO54" s="1842"/>
      <c r="CP54" s="1842"/>
      <c r="CQ54" s="1842"/>
      <c r="CR54" s="1842"/>
      <c r="CS54" s="1842"/>
      <c r="CT54" s="1842"/>
      <c r="CU54" s="1842"/>
      <c r="CV54" s="1842"/>
      <c r="CW54" s="1842"/>
      <c r="CX54" s="1842"/>
      <c r="CY54" s="1842"/>
      <c r="CZ54" s="1842"/>
    </row>
    <row r="55" s="130" customFormat="true" ht="15" customHeight="true" x14ac:dyDescent="0.2">
      <c r="A55" s="2179"/>
      <c r="B55" s="251" t="s">
        <v>68</v>
      </c>
      <c r="C55" s="1028" t="s">
        <v>35</v>
      </c>
      <c r="D55" s="1039" t="s">
        <v>35</v>
      </c>
      <c r="E55" s="1039" t="s">
        <v>35</v>
      </c>
      <c r="F55" s="1039" t="s">
        <v>35</v>
      </c>
      <c r="G55" s="1050" t="s">
        <v>35</v>
      </c>
      <c r="H55" s="1061" t="s">
        <v>35</v>
      </c>
      <c r="I55" s="1039" t="s">
        <v>35</v>
      </c>
      <c r="J55" s="1039" t="s">
        <v>35</v>
      </c>
      <c r="K55" s="1039" t="s">
        <v>35</v>
      </c>
      <c r="L55" s="1072" t="s">
        <v>35</v>
      </c>
      <c r="M55" s="1083" t="s">
        <v>35</v>
      </c>
      <c r="N55" s="1039" t="s">
        <v>35</v>
      </c>
      <c r="O55" s="1039" t="s">
        <v>35</v>
      </c>
      <c r="P55" s="1039" t="s">
        <v>35</v>
      </c>
      <c r="Q55" s="1050" t="s">
        <v>35</v>
      </c>
      <c r="R55" s="1768" t="s">
        <v>35</v>
      </c>
      <c r="S55" s="1769" t="s">
        <v>35</v>
      </c>
      <c r="T55" s="1769" t="s">
        <v>35</v>
      </c>
      <c r="U55" s="1769" t="s">
        <v>35</v>
      </c>
      <c r="V55" s="1769" t="s">
        <v>35</v>
      </c>
      <c r="W55" s="1769" t="s">
        <v>35</v>
      </c>
      <c r="X55" s="1769" t="s">
        <v>35</v>
      </c>
      <c r="Y55" s="1769" t="s">
        <v>35</v>
      </c>
      <c r="Z55" s="1769" t="s">
        <v>35</v>
      </c>
      <c r="AA55" s="1769" t="s">
        <v>35</v>
      </c>
      <c r="AB55" s="1769" t="s">
        <v>35</v>
      </c>
      <c r="AC55" s="1769" t="s">
        <v>35</v>
      </c>
      <c r="AD55" s="1813" t="s">
        <v>35</v>
      </c>
      <c r="AE55" s="1832"/>
      <c r="AF55" s="1832"/>
      <c r="AG55" s="1832"/>
      <c r="AH55" s="1832"/>
      <c r="AI55" s="1832"/>
      <c r="AJ55" s="1832"/>
      <c r="AK55" s="1832"/>
      <c r="AL55" s="1832"/>
      <c r="AM55" s="1832"/>
      <c r="AN55" s="1832"/>
      <c r="AO55" s="1832"/>
      <c r="AP55" s="1832"/>
      <c r="AQ55" s="1832"/>
      <c r="AR55" s="1832"/>
      <c r="AS55" s="1832"/>
      <c r="AT55" s="1832"/>
      <c r="AU55" s="1832"/>
      <c r="AV55" s="1832"/>
      <c r="AW55" s="1832"/>
      <c r="AX55" s="1832"/>
      <c r="AY55" s="1832"/>
      <c r="AZ55" s="215"/>
      <c r="BA55" s="2180"/>
      <c r="BB55" s="152" t="s">
        <v>68</v>
      </c>
      <c r="BC55" s="1094" t="s">
        <v>35</v>
      </c>
      <c r="BD55" s="1114" t="s">
        <v>35</v>
      </c>
      <c r="BE55" s="1114" t="s">
        <v>35</v>
      </c>
      <c r="BF55" s="1114" t="s">
        <v>35</v>
      </c>
      <c r="BG55" s="1135" t="s">
        <v>35</v>
      </c>
      <c r="BH55" s="1156" t="s">
        <v>35</v>
      </c>
      <c r="BI55" s="1114" t="s">
        <v>35</v>
      </c>
      <c r="BJ55" s="1114" t="s">
        <v>35</v>
      </c>
      <c r="BK55" s="1114" t="s">
        <v>35</v>
      </c>
      <c r="BL55" s="1135" t="s">
        <v>35</v>
      </c>
      <c r="BM55" s="1156" t="s">
        <v>35</v>
      </c>
      <c r="BN55" s="1114" t="s">
        <v>35</v>
      </c>
      <c r="BO55" s="1114" t="s">
        <v>35</v>
      </c>
      <c r="BP55" s="1114" t="s">
        <v>35</v>
      </c>
      <c r="BQ55" s="1135" t="s">
        <v>35</v>
      </c>
      <c r="BR55" s="1770" t="s">
        <v>35</v>
      </c>
      <c r="BS55" s="1771" t="s">
        <v>35</v>
      </c>
      <c r="BT55" s="1771" t="s">
        <v>35</v>
      </c>
      <c r="BU55" s="1771" t="s">
        <v>35</v>
      </c>
      <c r="BV55" s="1771" t="s">
        <v>35</v>
      </c>
      <c r="BW55" s="1771" t="s">
        <v>35</v>
      </c>
      <c r="BX55" s="1771" t="s">
        <v>35</v>
      </c>
      <c r="BY55" s="1771" t="s">
        <v>35</v>
      </c>
      <c r="BZ55" s="1191" t="s">
        <v>35</v>
      </c>
      <c r="CA55" s="1191" t="s">
        <v>35</v>
      </c>
      <c r="CB55" s="1191" t="s">
        <v>35</v>
      </c>
      <c r="CC55" s="1191" t="s">
        <v>35</v>
      </c>
      <c r="CD55" s="1191" t="s">
        <v>35</v>
      </c>
      <c r="CE55" s="1843"/>
      <c r="CF55" s="1843"/>
      <c r="CG55" s="1843"/>
      <c r="CH55" s="1843"/>
      <c r="CI55" s="1843"/>
      <c r="CJ55" s="1843"/>
      <c r="CK55" s="1843"/>
      <c r="CL55" s="1843"/>
      <c r="CM55" s="1843"/>
      <c r="CN55" s="1843"/>
      <c r="CO55" s="1843"/>
      <c r="CP55" s="1843"/>
      <c r="CQ55" s="1843"/>
      <c r="CR55" s="1843"/>
      <c r="CS55" s="1843"/>
      <c r="CT55" s="1843"/>
      <c r="CU55" s="1843"/>
      <c r="CV55" s="1843"/>
      <c r="CW55" s="1843"/>
      <c r="CX55" s="1843"/>
      <c r="CY55" s="1843"/>
      <c r="CZ55" s="1843"/>
    </row>
    <row r="56" s="424" customFormat="true" ht="15" customHeight="true" x14ac:dyDescent="0.2">
      <c r="A56" s="132"/>
      <c r="B56" s="185"/>
      <c r="C56" s="2124" t="s">
        <v>114</v>
      </c>
      <c r="D56" s="2125"/>
      <c r="E56" s="2125"/>
      <c r="F56" s="2125"/>
      <c r="G56" s="2126"/>
      <c r="H56" s="2391" t="s">
        <v>38</v>
      </c>
      <c r="I56" s="2392"/>
      <c r="J56" s="2392"/>
      <c r="K56" s="2392"/>
      <c r="L56" s="2393"/>
      <c r="M56" s="2394" t="s">
        <v>37</v>
      </c>
      <c r="N56" s="2392"/>
      <c r="O56" s="2392"/>
      <c r="P56" s="2392"/>
      <c r="Q56" s="2393"/>
      <c r="R56" s="1915" t="s">
        <v>137</v>
      </c>
      <c r="S56" s="1923"/>
      <c r="T56" s="1923"/>
      <c r="U56" s="1923"/>
      <c r="V56" s="1923"/>
      <c r="W56" s="1923"/>
      <c r="X56" s="1923"/>
      <c r="Y56" s="1923"/>
      <c r="Z56" s="1923"/>
      <c r="AA56" s="1923"/>
      <c r="AB56" s="1923"/>
      <c r="AC56" s="1923"/>
      <c r="AD56" s="1924"/>
      <c r="AE56" s="615"/>
      <c r="AF56" s="615"/>
      <c r="AG56" s="615"/>
      <c r="AH56" s="615"/>
      <c r="AI56" s="615"/>
      <c r="AJ56" s="615"/>
      <c r="AK56" s="615"/>
      <c r="AL56" s="615"/>
      <c r="AM56" s="615"/>
      <c r="AN56" s="615"/>
      <c r="AO56" s="615"/>
      <c r="AP56" s="615"/>
      <c r="AQ56" s="615"/>
      <c r="AR56" s="615"/>
      <c r="AS56" s="615"/>
      <c r="AT56" s="615"/>
      <c r="AU56" s="615"/>
      <c r="AV56" s="615"/>
      <c r="AW56" s="615"/>
      <c r="AX56" s="615"/>
      <c r="AY56" s="615"/>
      <c r="AZ56" s="216"/>
      <c r="BA56" s="217" t="s">
        <v>128</v>
      </c>
      <c r="BB56" s="115" t="s">
        <v>95</v>
      </c>
      <c r="BC56" s="2193" t="s">
        <v>114</v>
      </c>
      <c r="BD56" s="2194"/>
      <c r="BE56" s="2194"/>
      <c r="BF56" s="2194"/>
      <c r="BG56" s="2195"/>
      <c r="BH56" s="2196" t="s">
        <v>38</v>
      </c>
      <c r="BI56" s="2194"/>
      <c r="BJ56" s="2194"/>
      <c r="BK56" s="2194"/>
      <c r="BL56" s="2195"/>
      <c r="BM56" s="2196" t="s">
        <v>37</v>
      </c>
      <c r="BN56" s="2194"/>
      <c r="BO56" s="2194"/>
      <c r="BP56" s="2194"/>
      <c r="BQ56" s="2197"/>
      <c r="BR56" s="176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4" customFormat="true" ht="12.75" x14ac:dyDescent="0.2">
      <c r="A57" s="186" t="s">
        <v>69</v>
      </c>
      <c r="B57" s="244"/>
      <c r="C57" s="275" t="s">
        <v>0</v>
      </c>
      <c r="D57" s="276" t="s">
        <v>1</v>
      </c>
      <c r="E57" s="276" t="s">
        <v>2</v>
      </c>
      <c r="F57" s="276" t="s">
        <v>3</v>
      </c>
      <c r="G57" s="277" t="s">
        <v>4</v>
      </c>
      <c r="H57" s="1550" t="s">
        <v>0</v>
      </c>
      <c r="I57" s="1514" t="s">
        <v>1</v>
      </c>
      <c r="J57" s="1514" t="s">
        <v>2</v>
      </c>
      <c r="K57" s="1514" t="s">
        <v>3</v>
      </c>
      <c r="L57" s="1515" t="s">
        <v>4</v>
      </c>
      <c r="M57" s="1540" t="s">
        <v>0</v>
      </c>
      <c r="N57" s="1514" t="s">
        <v>1</v>
      </c>
      <c r="O57" s="1514" t="s">
        <v>2</v>
      </c>
      <c r="P57" s="1514" t="s">
        <v>3</v>
      </c>
      <c r="Q57" s="1560" t="s">
        <v>4</v>
      </c>
      <c r="R57" s="1550" t="s">
        <v>146</v>
      </c>
      <c r="S57" s="1514" t="s">
        <v>147</v>
      </c>
      <c r="T57" s="1514" t="s">
        <v>148</v>
      </c>
      <c r="U57" s="1514" t="s">
        <v>149</v>
      </c>
      <c r="V57" s="1514" t="s">
        <v>150</v>
      </c>
      <c r="W57" s="1514" t="s">
        <v>151</v>
      </c>
      <c r="X57" s="1514" t="s">
        <v>152</v>
      </c>
      <c r="Y57" s="1514" t="s">
        <v>153</v>
      </c>
      <c r="Z57" s="1514" t="s">
        <v>154</v>
      </c>
      <c r="AA57" s="1514" t="s">
        <v>155</v>
      </c>
      <c r="AB57" s="1514" t="s">
        <v>156</v>
      </c>
      <c r="AC57" s="1514" t="s">
        <v>157</v>
      </c>
      <c r="AD57" s="1516" t="s">
        <v>158</v>
      </c>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146</v>
      </c>
      <c r="BS57" s="170" t="s">
        <v>147</v>
      </c>
      <c r="BT57" s="170" t="s">
        <v>148</v>
      </c>
      <c r="BU57" s="170" t="s">
        <v>149</v>
      </c>
      <c r="BV57" s="170" t="s">
        <v>150</v>
      </c>
      <c r="BW57" s="170" t="s">
        <v>151</v>
      </c>
      <c r="BX57" s="170" t="s">
        <v>152</v>
      </c>
      <c r="BY57" s="171" t="s">
        <v>153</v>
      </c>
      <c r="BZ57" s="171" t="s">
        <v>154</v>
      </c>
      <c r="CA57" s="171" t="s">
        <v>155</v>
      </c>
      <c r="CB57" s="171" t="s">
        <v>156</v>
      </c>
      <c r="CC57" s="171" t="s">
        <v>157</v>
      </c>
      <c r="CD57" s="171" t="s">
        <v>158</v>
      </c>
      <c r="CE57" s="1844"/>
      <c r="CF57" s="1844"/>
      <c r="CG57" s="1844"/>
      <c r="CH57" s="1844"/>
      <c r="CI57" s="1844"/>
      <c r="CJ57" s="1844"/>
      <c r="CK57" s="1844"/>
      <c r="CL57" s="1844"/>
      <c r="CM57" s="1844"/>
      <c r="CN57" s="1844"/>
      <c r="CO57" s="1844"/>
      <c r="CP57" s="1844"/>
      <c r="CQ57" s="1844"/>
      <c r="CR57" s="1844"/>
      <c r="CS57" s="1844"/>
      <c r="CT57" s="1844"/>
      <c r="CU57" s="1844"/>
      <c r="CV57" s="1844"/>
      <c r="CW57" s="1844"/>
      <c r="CX57" s="1844"/>
      <c r="CY57" s="1844"/>
      <c r="CZ57" s="1844"/>
    </row>
    <row r="58" s="424" customFormat="true" ht="15" customHeight="true" x14ac:dyDescent="0.2">
      <c r="A58" s="2400" t="s">
        <v>160</v>
      </c>
      <c r="B58" s="1732" t="s">
        <v>161</v>
      </c>
      <c r="C58" s="1619">
        <v>3.5066117933142333</v>
      </c>
      <c r="D58" s="1620">
        <v>9.6819659692330884</v>
      </c>
      <c r="E58" s="1620">
        <v>24.637830591953559</v>
      </c>
      <c r="F58" s="1620">
        <v>50.782671091443234</v>
      </c>
      <c r="G58" s="1621">
        <v>89.885440872974812</v>
      </c>
      <c r="H58" s="1622">
        <v>9.7747382896975541</v>
      </c>
      <c r="I58" s="1620">
        <v>21.680204103356147</v>
      </c>
      <c r="J58" s="1620">
        <v>61.424444789649669</v>
      </c>
      <c r="K58" s="1620">
        <v>90.711805039829073</v>
      </c>
      <c r="L58" s="1623">
        <v>91.603768250491186</v>
      </c>
      <c r="M58" s="1624">
        <v>1.374198001058063</v>
      </c>
      <c r="N58" s="1620">
        <v>6.3700597947043676</v>
      </c>
      <c r="O58" s="1620">
        <v>9.3831567698159262</v>
      </c>
      <c r="P58" s="1620">
        <v>27.561496935752999</v>
      </c>
      <c r="Q58" s="1621">
        <v>48.671078767950789</v>
      </c>
      <c r="R58" s="1622">
        <v>14.504911589597604</v>
      </c>
      <c r="S58" s="1620">
        <v>60.930127866080717</v>
      </c>
      <c r="T58" s="1620">
        <v>60.881536414541657</v>
      </c>
      <c r="U58" s="1620">
        <v>43.440683170962402</v>
      </c>
      <c r="V58" s="1620">
        <v>10.499733395276669</v>
      </c>
      <c r="W58" s="1620">
        <v>59.602300606282498</v>
      </c>
      <c r="X58" s="1620">
        <v>23.194243105588328</v>
      </c>
      <c r="Y58" s="1620">
        <v>14.194794327539578</v>
      </c>
      <c r="Z58" s="1620">
        <v>28.271401269834374</v>
      </c>
      <c r="AA58" s="1620">
        <v>24.898038331485044</v>
      </c>
      <c r="AB58" s="1620">
        <v>44.811665467093349</v>
      </c>
      <c r="AC58" s="1620">
        <v>27.009601378298836</v>
      </c>
      <c r="AD58" s="1937">
        <v>45.339659348259424</v>
      </c>
      <c r="AE58" s="615"/>
      <c r="AF58" s="615"/>
      <c r="AG58" s="615"/>
      <c r="AH58" s="615"/>
      <c r="AI58" s="615"/>
      <c r="AJ58" s="615"/>
      <c r="AK58" s="615"/>
      <c r="AL58" s="615"/>
      <c r="AM58" s="615"/>
      <c r="AN58" s="615"/>
      <c r="AO58" s="615"/>
      <c r="AP58" s="615"/>
      <c r="AQ58" s="615"/>
      <c r="AR58" s="615"/>
      <c r="AS58" s="615"/>
      <c r="AT58" s="615"/>
      <c r="AU58" s="615"/>
      <c r="AV58" s="615"/>
      <c r="AW58" s="615"/>
      <c r="AX58" s="615"/>
      <c r="AY58" s="615"/>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1845"/>
      <c r="CF58" s="1845"/>
      <c r="CG58" s="1845"/>
      <c r="CH58" s="1845"/>
      <c r="CI58" s="1845"/>
      <c r="CJ58" s="1845"/>
      <c r="CK58" s="1845"/>
      <c r="CL58" s="1845"/>
      <c r="CM58" s="1845"/>
      <c r="CN58" s="1845"/>
      <c r="CO58" s="1845"/>
      <c r="CP58" s="1845"/>
      <c r="CQ58" s="1845"/>
      <c r="CR58" s="1845"/>
      <c r="CS58" s="1845"/>
      <c r="CT58" s="1845"/>
      <c r="CU58" s="1845"/>
      <c r="CV58" s="1845"/>
      <c r="CW58" s="1845"/>
      <c r="CX58" s="1845"/>
      <c r="CY58" s="1845"/>
      <c r="CZ58" s="1845"/>
    </row>
    <row r="59" s="424" customFormat="true" ht="15" customHeight="true" x14ac:dyDescent="0.2">
      <c r="A59" s="2401"/>
      <c r="B59" s="1733" t="s">
        <v>236</v>
      </c>
      <c r="C59" s="1625">
        <v>4.8923499342425929</v>
      </c>
      <c r="D59" s="1626">
        <v>11.319695892067381</v>
      </c>
      <c r="E59" s="1626">
        <v>18.589611581292132</v>
      </c>
      <c r="F59" s="1626">
        <v>28.019886238086489</v>
      </c>
      <c r="G59" s="1627">
        <v>7.3144934820684089</v>
      </c>
      <c r="H59" s="1628">
        <v>11.56061615670013</v>
      </c>
      <c r="I59" s="1626">
        <v>27.162089775250557</v>
      </c>
      <c r="J59" s="1626">
        <v>25.600895244831051</v>
      </c>
      <c r="K59" s="1626">
        <v>7.3618642802799545</v>
      </c>
      <c r="L59" s="1629">
        <v>5.7662220543655422</v>
      </c>
      <c r="M59" s="1630">
        <v>2.8861899326532341</v>
      </c>
      <c r="N59" s="1626">
        <v>7.6384096897705618</v>
      </c>
      <c r="O59" s="1626">
        <v>9.9243268139965917</v>
      </c>
      <c r="P59" s="1626">
        <v>18.771978861889611</v>
      </c>
      <c r="Q59" s="1627">
        <v>24.513163165063709</v>
      </c>
      <c r="R59" s="1628">
        <v>2.8453833981762005</v>
      </c>
      <c r="S59" s="1626">
        <v>20.609219257491244</v>
      </c>
      <c r="T59" s="1626">
        <v>11.245271590171777</v>
      </c>
      <c r="U59" s="1626">
        <v>27.447969046714721</v>
      </c>
      <c r="V59" s="1626">
        <v>17.463136434820836</v>
      </c>
      <c r="W59" s="1626">
        <v>10.968356726070541</v>
      </c>
      <c r="X59" s="1626">
        <v>11.734174949372374</v>
      </c>
      <c r="Y59" s="1626">
        <v>6.3769863819243895</v>
      </c>
      <c r="Z59" s="1626">
        <v>22.622796422932929</v>
      </c>
      <c r="AA59" s="1626">
        <v>11.45545174089577</v>
      </c>
      <c r="AB59" s="1626">
        <v>16.021911996737735</v>
      </c>
      <c r="AC59" s="1626">
        <v>18.416645434841499</v>
      </c>
      <c r="AD59" s="1938">
        <v>21.223024817200116</v>
      </c>
      <c r="AE59" s="615"/>
      <c r="AF59" s="615"/>
      <c r="AG59" s="615"/>
      <c r="AH59" s="615"/>
      <c r="AI59" s="615"/>
      <c r="AJ59" s="615"/>
      <c r="AK59" s="615"/>
      <c r="AL59" s="615"/>
      <c r="AM59" s="615"/>
      <c r="AN59" s="615"/>
      <c r="AO59" s="615"/>
      <c r="AP59" s="615"/>
      <c r="AQ59" s="615"/>
      <c r="AR59" s="615"/>
      <c r="AS59" s="615"/>
      <c r="AT59" s="615"/>
      <c r="AU59" s="615"/>
      <c r="AV59" s="615"/>
      <c r="AW59" s="615"/>
      <c r="AX59" s="615"/>
      <c r="AY59" s="615"/>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1846"/>
      <c r="CF59" s="1846"/>
      <c r="CG59" s="1846"/>
      <c r="CH59" s="1846"/>
      <c r="CI59" s="1846"/>
      <c r="CJ59" s="1846"/>
      <c r="CK59" s="1846"/>
      <c r="CL59" s="1846"/>
      <c r="CM59" s="1846"/>
      <c r="CN59" s="1846"/>
      <c r="CO59" s="1846"/>
      <c r="CP59" s="1846"/>
      <c r="CQ59" s="1846"/>
      <c r="CR59" s="1846"/>
      <c r="CS59" s="1846"/>
      <c r="CT59" s="1846"/>
      <c r="CU59" s="1846"/>
      <c r="CV59" s="1846"/>
      <c r="CW59" s="1846"/>
      <c r="CX59" s="1846"/>
      <c r="CY59" s="1846"/>
      <c r="CZ59" s="1846"/>
    </row>
    <row r="60" s="424" customFormat="true" ht="15" customHeight="true" x14ac:dyDescent="0.2">
      <c r="A60" s="2401"/>
      <c r="B60" s="1733" t="s">
        <v>237</v>
      </c>
      <c r="C60" s="1625">
        <v>30.529886828648845</v>
      </c>
      <c r="D60" s="1626">
        <v>36.117091144767222</v>
      </c>
      <c r="E60" s="1626">
        <v>37.339573210293857</v>
      </c>
      <c r="F60" s="1626">
        <v>16.827382060050798</v>
      </c>
      <c r="G60" s="1627">
        <v>0.40158222475179833</v>
      </c>
      <c r="H60" s="1628">
        <v>71.898878110933026</v>
      </c>
      <c r="I60" s="1626">
        <v>47.058200973982935</v>
      </c>
      <c r="J60" s="1626">
        <v>11.043811351464056</v>
      </c>
      <c r="K60" s="1626">
        <v>0.35822021868728282</v>
      </c>
      <c r="L60" s="1629">
        <v>0.1705068804174939</v>
      </c>
      <c r="M60" s="1630">
        <v>25.85759355301364</v>
      </c>
      <c r="N60" s="1626">
        <v>25.803715817859658</v>
      </c>
      <c r="O60" s="1626">
        <v>27.442170422780986</v>
      </c>
      <c r="P60" s="1626">
        <v>21.476398346952198</v>
      </c>
      <c r="Q60" s="1627">
        <v>12.385540002792846</v>
      </c>
      <c r="R60" s="1628">
        <v>43.886254776887519</v>
      </c>
      <c r="S60" s="1626">
        <v>13.803099162252884</v>
      </c>
      <c r="T60" s="1626">
        <v>16.897292841703802</v>
      </c>
      <c r="U60" s="1626">
        <v>20.704541025685288</v>
      </c>
      <c r="V60" s="1626">
        <v>18.83179805706574</v>
      </c>
      <c r="W60" s="1626">
        <v>27.078462977957425</v>
      </c>
      <c r="X60" s="1626">
        <v>22.42058644103545</v>
      </c>
      <c r="Y60" s="1626">
        <v>24.312224113897766</v>
      </c>
      <c r="Z60" s="1626">
        <v>26.424517248528051</v>
      </c>
      <c r="AA60" s="1626">
        <v>23.937529133653396</v>
      </c>
      <c r="AB60" s="1626">
        <v>25.97325426403037</v>
      </c>
      <c r="AC60" s="1626">
        <v>23.796266256641015</v>
      </c>
      <c r="AD60" s="1938">
        <v>25.479777133865017</v>
      </c>
      <c r="AE60" s="615"/>
      <c r="AF60" s="615"/>
      <c r="AG60" s="615"/>
      <c r="AH60" s="615"/>
      <c r="AI60" s="615"/>
      <c r="AJ60" s="615"/>
      <c r="AK60" s="615"/>
      <c r="AL60" s="615"/>
      <c r="AM60" s="615"/>
      <c r="AN60" s="615"/>
      <c r="AO60" s="615"/>
      <c r="AP60" s="615"/>
      <c r="AQ60" s="615"/>
      <c r="AR60" s="615"/>
      <c r="AS60" s="615"/>
      <c r="AT60" s="615"/>
      <c r="AU60" s="615"/>
      <c r="AV60" s="615"/>
      <c r="AW60" s="615"/>
      <c r="AX60" s="615"/>
      <c r="AY60" s="615"/>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1846"/>
      <c r="CF60" s="1846"/>
      <c r="CG60" s="1846"/>
      <c r="CH60" s="1846"/>
      <c r="CI60" s="1846"/>
      <c r="CJ60" s="1846"/>
      <c r="CK60" s="1846"/>
      <c r="CL60" s="1846"/>
      <c r="CM60" s="1846"/>
      <c r="CN60" s="1846"/>
      <c r="CO60" s="1846"/>
      <c r="CP60" s="1846"/>
      <c r="CQ60" s="1846"/>
      <c r="CR60" s="1846"/>
      <c r="CS60" s="1846"/>
      <c r="CT60" s="1846"/>
      <c r="CU60" s="1846"/>
      <c r="CV60" s="1846"/>
      <c r="CW60" s="1846"/>
      <c r="CX60" s="1846"/>
      <c r="CY60" s="1846"/>
      <c r="CZ60" s="1846"/>
    </row>
    <row r="61" s="424" customFormat="true" ht="15" customHeight="true" x14ac:dyDescent="0.2">
      <c r="A61" s="2401"/>
      <c r="B61" s="1733" t="s">
        <v>238</v>
      </c>
      <c r="C61" s="1625">
        <v>18.584050678635617</v>
      </c>
      <c r="D61" s="1626">
        <v>11.350546174443862</v>
      </c>
      <c r="E61" s="1626">
        <v>5.9247343819663634</v>
      </c>
      <c r="F61" s="1626">
        <v>1.6006209390247605</v>
      </c>
      <c r="G61" s="1627">
        <v>0.54771066454276152</v>
      </c>
      <c r="H61" s="1628">
        <v>0.82596876281425757</v>
      </c>
      <c r="I61" s="1626">
        <v>0.85291691524069757</v>
      </c>
      <c r="J61" s="1626">
        <v>3.7245367879625103E-2</v>
      </c>
      <c r="K61" s="1626">
        <v>3.5618056458163391E-2</v>
      </c>
      <c r="L61" s="1629">
        <v>0.23278284201837413</v>
      </c>
      <c r="M61" s="1630">
        <v>23.491121724180854</v>
      </c>
      <c r="N61" s="1626">
        <v>15.66801719023753</v>
      </c>
      <c r="O61" s="1626">
        <v>14.438966049799976</v>
      </c>
      <c r="P61" s="1626">
        <v>9.314341677029061</v>
      </c>
      <c r="Q61" s="1627">
        <v>6.8182286141884347</v>
      </c>
      <c r="R61" s="1628">
        <v>20.802578679138691</v>
      </c>
      <c r="S61" s="1626">
        <v>2.8645974909762271</v>
      </c>
      <c r="T61" s="1626">
        <v>3.6656150755179349</v>
      </c>
      <c r="U61" s="1626">
        <v>1.4227866318278852</v>
      </c>
      <c r="V61" s="1626">
        <v>19.751295600676531</v>
      </c>
      <c r="W61" s="1626">
        <v>0.53481666385295157</v>
      </c>
      <c r="X61" s="1626">
        <v>27.249205578512498</v>
      </c>
      <c r="Y61" s="1626">
        <v>10.589914045893677</v>
      </c>
      <c r="Z61" s="1626">
        <v>17.724893109080874</v>
      </c>
      <c r="AA61" s="1626">
        <v>2.0566520987644386</v>
      </c>
      <c r="AB61" s="1626">
        <v>1.4675228249296544</v>
      </c>
      <c r="AC61" s="1626">
        <v>8.9623514198661134</v>
      </c>
      <c r="AD61" s="1938">
        <v>5.4907406485455716</v>
      </c>
      <c r="AE61" s="615"/>
      <c r="AF61" s="615"/>
      <c r="AG61" s="615"/>
      <c r="AH61" s="615"/>
      <c r="AI61" s="615"/>
      <c r="AJ61" s="615"/>
      <c r="AK61" s="615"/>
      <c r="AL61" s="615"/>
      <c r="AM61" s="615"/>
      <c r="AN61" s="615"/>
      <c r="AO61" s="615"/>
      <c r="AP61" s="615"/>
      <c r="AQ61" s="615"/>
      <c r="AR61" s="615"/>
      <c r="AS61" s="615"/>
      <c r="AT61" s="615"/>
      <c r="AU61" s="615"/>
      <c r="AV61" s="615"/>
      <c r="AW61" s="615"/>
      <c r="AX61" s="615"/>
      <c r="AY61" s="615"/>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1846"/>
      <c r="CF61" s="1846"/>
      <c r="CG61" s="1846"/>
      <c r="CH61" s="1846"/>
      <c r="CI61" s="1846"/>
      <c r="CJ61" s="1846"/>
      <c r="CK61" s="1846"/>
      <c r="CL61" s="1846"/>
      <c r="CM61" s="1846"/>
      <c r="CN61" s="1846"/>
      <c r="CO61" s="1846"/>
      <c r="CP61" s="1846"/>
      <c r="CQ61" s="1846"/>
      <c r="CR61" s="1846"/>
      <c r="CS61" s="1846"/>
      <c r="CT61" s="1846"/>
      <c r="CU61" s="1846"/>
      <c r="CV61" s="1846"/>
      <c r="CW61" s="1846"/>
      <c r="CX61" s="1846"/>
      <c r="CY61" s="1846"/>
      <c r="CZ61" s="1846"/>
    </row>
    <row r="62" s="424" customFormat="true" ht="15" customHeight="true" x14ac:dyDescent="0.2">
      <c r="A62" s="2401"/>
      <c r="B62" s="1733" t="s">
        <v>239</v>
      </c>
      <c r="C62" s="1625">
        <v>4.4481811234788644</v>
      </c>
      <c r="D62" s="1626">
        <v>3.9741844096957974</v>
      </c>
      <c r="E62" s="1626">
        <v>0.36272653732626364</v>
      </c>
      <c r="F62" s="1626">
        <v>0.20155305975308782</v>
      </c>
      <c r="G62" s="1627">
        <v>1.0304351969745273E-2</v>
      </c>
      <c r="H62" s="1628">
        <v>5.4255390515018917E-2</v>
      </c>
      <c r="I62" s="1626">
        <v>0</v>
      </c>
      <c r="J62" s="1626">
        <v>0</v>
      </c>
      <c r="K62" s="1626">
        <v>0</v>
      </c>
      <c r="L62" s="1629">
        <v>0</v>
      </c>
      <c r="M62" s="1630">
        <v>4.6620414395705563</v>
      </c>
      <c r="N62" s="1626">
        <v>4.7509740531047893</v>
      </c>
      <c r="O62" s="1626">
        <v>5.1022570573284849</v>
      </c>
      <c r="P62" s="1626">
        <v>1.660088297053379</v>
      </c>
      <c r="Q62" s="1627">
        <v>0.6971156846441795</v>
      </c>
      <c r="R62" s="1628">
        <v>3.7605950300308444</v>
      </c>
      <c r="S62" s="1626">
        <v>0.24089524376889734</v>
      </c>
      <c r="T62" s="1626">
        <v>0.30405381305595081</v>
      </c>
      <c r="U62" s="1626">
        <v>2.8006476548295897E-2</v>
      </c>
      <c r="V62" s="1626">
        <v>0.87795375151457167</v>
      </c>
      <c r="W62" s="1626">
        <v>0</v>
      </c>
      <c r="X62" s="1626">
        <v>1.2984899211218492</v>
      </c>
      <c r="Y62" s="1626">
        <v>7.1756681132987401</v>
      </c>
      <c r="Z62" s="1626">
        <v>0.40305001730306883</v>
      </c>
      <c r="AA62" s="1626">
        <v>2.390729540762687</v>
      </c>
      <c r="AB62" s="1626">
        <v>0.22019586123786053</v>
      </c>
      <c r="AC62" s="1626">
        <v>3.0767821940634357</v>
      </c>
      <c r="AD62" s="1938">
        <v>0.62353793660156487</v>
      </c>
      <c r="AE62" s="615"/>
      <c r="AF62" s="615"/>
      <c r="AG62" s="615"/>
      <c r="AH62" s="615"/>
      <c r="AI62" s="615"/>
      <c r="AJ62" s="615"/>
      <c r="AK62" s="615"/>
      <c r="AL62" s="615"/>
      <c r="AM62" s="615"/>
      <c r="AN62" s="615"/>
      <c r="AO62" s="615"/>
      <c r="AP62" s="615"/>
      <c r="AQ62" s="615"/>
      <c r="AR62" s="615"/>
      <c r="AS62" s="615"/>
      <c r="AT62" s="615"/>
      <c r="AU62" s="615"/>
      <c r="AV62" s="615"/>
      <c r="AW62" s="615"/>
      <c r="AX62" s="615"/>
      <c r="AY62" s="615"/>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1846"/>
      <c r="CF62" s="1846"/>
      <c r="CG62" s="1846"/>
      <c r="CH62" s="1846"/>
      <c r="CI62" s="1846"/>
      <c r="CJ62" s="1846"/>
      <c r="CK62" s="1846"/>
      <c r="CL62" s="1846"/>
      <c r="CM62" s="1846"/>
      <c r="CN62" s="1846"/>
      <c r="CO62" s="1846"/>
      <c r="CP62" s="1846"/>
      <c r="CQ62" s="1846"/>
      <c r="CR62" s="1846"/>
      <c r="CS62" s="1846"/>
      <c r="CT62" s="1846"/>
      <c r="CU62" s="1846"/>
      <c r="CV62" s="1846"/>
      <c r="CW62" s="1846"/>
      <c r="CX62" s="1846"/>
      <c r="CY62" s="1846"/>
      <c r="CZ62" s="1846"/>
    </row>
    <row r="63" s="424" customFormat="true" ht="15" customHeight="true" x14ac:dyDescent="0.2">
      <c r="A63" s="2401"/>
      <c r="B63" s="1733" t="s">
        <v>240</v>
      </c>
      <c r="C63" s="1625">
        <v>16.133269721230999</v>
      </c>
      <c r="D63" s="1626">
        <v>14.116627140954929</v>
      </c>
      <c r="E63" s="1626">
        <v>6.4992836355981858</v>
      </c>
      <c r="F63" s="1626">
        <v>0.26691428208883183</v>
      </c>
      <c r="G63" s="1627">
        <v>0</v>
      </c>
      <c r="H63" s="1628">
        <v>1.2270928486423718</v>
      </c>
      <c r="I63" s="1626">
        <v>8.1395032807657447E-2</v>
      </c>
      <c r="J63" s="1626">
        <v>0</v>
      </c>
      <c r="K63" s="1626">
        <v>0</v>
      </c>
      <c r="L63" s="1629">
        <v>0</v>
      </c>
      <c r="M63" s="1630">
        <v>15.048777458037572</v>
      </c>
      <c r="N63" s="1626">
        <v>21.598159514560866</v>
      </c>
      <c r="O63" s="1626">
        <v>17.590494152067595</v>
      </c>
      <c r="P63" s="1626">
        <v>11.092382995717038</v>
      </c>
      <c r="Q63" s="1627">
        <v>3.1257023571742981</v>
      </c>
      <c r="R63" s="1628">
        <v>10.598003254970592</v>
      </c>
      <c r="S63" s="1626">
        <v>0</v>
      </c>
      <c r="T63" s="1626">
        <v>2.3965269105838152E-2</v>
      </c>
      <c r="U63" s="1626">
        <v>0.31378337535953554</v>
      </c>
      <c r="V63" s="1626">
        <v>2.7420866296692257</v>
      </c>
      <c r="W63" s="1626">
        <v>0</v>
      </c>
      <c r="X63" s="1626">
        <v>1.5963880795329324</v>
      </c>
      <c r="Y63" s="1626">
        <v>27.535471984887945</v>
      </c>
      <c r="Z63" s="1626">
        <v>0.4934434846876723</v>
      </c>
      <c r="AA63" s="1626">
        <v>17.588224100321892</v>
      </c>
      <c r="AB63" s="1626">
        <v>5.6253835821048339</v>
      </c>
      <c r="AC63" s="1626">
        <v>9.2983614759745308</v>
      </c>
      <c r="AD63" s="1938">
        <v>0</v>
      </c>
      <c r="AE63" s="615"/>
      <c r="AF63" s="615"/>
      <c r="AG63" s="615"/>
      <c r="AH63" s="615"/>
      <c r="AI63" s="615"/>
      <c r="AJ63" s="615"/>
      <c r="AK63" s="615"/>
      <c r="AL63" s="615"/>
      <c r="AM63" s="615"/>
      <c r="AN63" s="615"/>
      <c r="AO63" s="615"/>
      <c r="AP63" s="615"/>
      <c r="AQ63" s="615"/>
      <c r="AR63" s="615"/>
      <c r="AS63" s="615"/>
      <c r="AT63" s="615"/>
      <c r="AU63" s="615"/>
      <c r="AV63" s="615"/>
      <c r="AW63" s="615"/>
      <c r="AX63" s="615"/>
      <c r="AY63" s="615"/>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1846"/>
      <c r="CF63" s="1846"/>
      <c r="CG63" s="1846"/>
      <c r="CH63" s="1846"/>
      <c r="CI63" s="1846"/>
      <c r="CJ63" s="1846"/>
      <c r="CK63" s="1846"/>
      <c r="CL63" s="1846"/>
      <c r="CM63" s="1846"/>
      <c r="CN63" s="1846"/>
      <c r="CO63" s="1846"/>
      <c r="CP63" s="1846"/>
      <c r="CQ63" s="1846"/>
      <c r="CR63" s="1846"/>
      <c r="CS63" s="1846"/>
      <c r="CT63" s="1846"/>
      <c r="CU63" s="1846"/>
      <c r="CV63" s="1846"/>
      <c r="CW63" s="1846"/>
      <c r="CX63" s="1846"/>
      <c r="CY63" s="1846"/>
      <c r="CZ63" s="1846"/>
    </row>
    <row r="64" s="424" customFormat="true" ht="15" customHeight="true" x14ac:dyDescent="0.2">
      <c r="A64" s="2401"/>
      <c r="B64" s="1733" t="s">
        <v>241</v>
      </c>
      <c r="C64" s="1625">
        <v>1.1341383429192067</v>
      </c>
      <c r="D64" s="1626">
        <v>0.25559728171177237</v>
      </c>
      <c r="E64" s="1626">
        <v>6.4618440634377397E-2</v>
      </c>
      <c r="F64" s="1626">
        <v>3.4964355543469008E-2</v>
      </c>
      <c r="G64" s="1627">
        <v>3.1743801940873458E-2</v>
      </c>
      <c r="H64" s="1628">
        <v>3.9393639479308518E-2</v>
      </c>
      <c r="I64" s="1626">
        <v>0</v>
      </c>
      <c r="J64" s="1626">
        <v>0</v>
      </c>
      <c r="K64" s="1626">
        <v>0</v>
      </c>
      <c r="L64" s="1629">
        <v>0</v>
      </c>
      <c r="M64" s="1630">
        <v>2.0476213974261102</v>
      </c>
      <c r="N64" s="1626">
        <v>0.16234921406480224</v>
      </c>
      <c r="O64" s="1626">
        <v>0.27589405316898435</v>
      </c>
      <c r="P64" s="1626">
        <v>0.1770355233766874</v>
      </c>
      <c r="Q64" s="1627">
        <v>0.16279109451511084</v>
      </c>
      <c r="R64" s="1628">
        <v>0.30311718638255125</v>
      </c>
      <c r="S64" s="1626">
        <v>0</v>
      </c>
      <c r="T64" s="1626">
        <v>0</v>
      </c>
      <c r="U64" s="1626">
        <v>0.16680269000538703</v>
      </c>
      <c r="V64" s="1626">
        <v>0</v>
      </c>
      <c r="W64" s="1626">
        <v>0</v>
      </c>
      <c r="X64" s="1626">
        <v>0.90398740985311643</v>
      </c>
      <c r="Y64" s="1626">
        <v>1.0968745692929978</v>
      </c>
      <c r="Z64" s="1626">
        <v>0.34338089392831272</v>
      </c>
      <c r="AA64" s="1626">
        <v>6.5536788656823441E-2</v>
      </c>
      <c r="AB64" s="1626">
        <v>0.10175667386672343</v>
      </c>
      <c r="AC64" s="1626">
        <v>1.2014497716161354</v>
      </c>
      <c r="AD64" s="1938">
        <v>0</v>
      </c>
      <c r="AE64" s="615"/>
      <c r="AF64" s="615"/>
      <c r="AG64" s="615"/>
      <c r="AH64" s="615"/>
      <c r="AI64" s="615"/>
      <c r="AJ64" s="615"/>
      <c r="AK64" s="615"/>
      <c r="AL64" s="615"/>
      <c r="AM64" s="615"/>
      <c r="AN64" s="615"/>
      <c r="AO64" s="615"/>
      <c r="AP64" s="615"/>
      <c r="AQ64" s="615"/>
      <c r="AR64" s="615"/>
      <c r="AS64" s="615"/>
      <c r="AT64" s="615"/>
      <c r="AU64" s="615"/>
      <c r="AV64" s="615"/>
      <c r="AW64" s="615"/>
      <c r="AX64" s="615"/>
      <c r="AY64" s="615"/>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1846"/>
      <c r="CF64" s="1846"/>
      <c r="CG64" s="1846"/>
      <c r="CH64" s="1846"/>
      <c r="CI64" s="1846"/>
      <c r="CJ64" s="1846"/>
      <c r="CK64" s="1846"/>
      <c r="CL64" s="1846"/>
      <c r="CM64" s="1846"/>
      <c r="CN64" s="1846"/>
      <c r="CO64" s="1846"/>
      <c r="CP64" s="1846"/>
      <c r="CQ64" s="1846"/>
      <c r="CR64" s="1846"/>
      <c r="CS64" s="1846"/>
      <c r="CT64" s="1846"/>
      <c r="CU64" s="1846"/>
      <c r="CV64" s="1846"/>
      <c r="CW64" s="1846"/>
      <c r="CX64" s="1846"/>
      <c r="CY64" s="1846"/>
      <c r="CZ64" s="1846"/>
    </row>
    <row r="65" s="424" customFormat="true" ht="15" customHeight="true" x14ac:dyDescent="0.2">
      <c r="A65" s="2401"/>
      <c r="B65" s="1733" t="s">
        <v>242</v>
      </c>
      <c r="C65" s="1625">
        <v>0.8037616332172226</v>
      </c>
      <c r="D65" s="1626">
        <v>0.56850142679611015</v>
      </c>
      <c r="E65" s="1626">
        <v>0.49402275043807614</v>
      </c>
      <c r="F65" s="1626">
        <v>5.1450666627972159E-2</v>
      </c>
      <c r="G65" s="1627">
        <v>0</v>
      </c>
      <c r="H65" s="1628">
        <v>0</v>
      </c>
      <c r="I65" s="1626">
        <v>0</v>
      </c>
      <c r="J65" s="1626">
        <v>0</v>
      </c>
      <c r="K65" s="1626">
        <v>0</v>
      </c>
      <c r="L65" s="1629">
        <v>0</v>
      </c>
      <c r="M65" s="1630">
        <v>0.80004238968003527</v>
      </c>
      <c r="N65" s="1626">
        <v>0.88375556453329818</v>
      </c>
      <c r="O65" s="1626">
        <v>0.82731158284087092</v>
      </c>
      <c r="P65" s="1626">
        <v>0.3311071600901298</v>
      </c>
      <c r="Q65" s="1627">
        <v>0.76460494876603702</v>
      </c>
      <c r="R65" s="1628">
        <v>0.65219661741706159</v>
      </c>
      <c r="S65" s="1626">
        <v>0</v>
      </c>
      <c r="T65" s="1626">
        <v>0</v>
      </c>
      <c r="U65" s="1626">
        <v>0.51438332982502599</v>
      </c>
      <c r="V65" s="1626">
        <v>0.55127955456471478</v>
      </c>
      <c r="W65" s="1626">
        <v>0</v>
      </c>
      <c r="X65" s="1626">
        <v>2.2026265482554148</v>
      </c>
      <c r="Y65" s="1626">
        <v>0</v>
      </c>
      <c r="Z65" s="1626">
        <v>0</v>
      </c>
      <c r="AA65" s="1626">
        <v>0.81470904345108341</v>
      </c>
      <c r="AB65" s="1626">
        <v>0.50208957319490921</v>
      </c>
      <c r="AC65" s="1626">
        <v>0.86753731441730331</v>
      </c>
      <c r="AD65" s="1938">
        <v>2.0694950607477666E-2</v>
      </c>
      <c r="AE65" s="615"/>
      <c r="AF65" s="615"/>
      <c r="AG65" s="615"/>
      <c r="AH65" s="615"/>
      <c r="AI65" s="615"/>
      <c r="AJ65" s="615"/>
      <c r="AK65" s="615"/>
      <c r="AL65" s="615"/>
      <c r="AM65" s="615"/>
      <c r="AN65" s="615"/>
      <c r="AO65" s="615"/>
      <c r="AP65" s="615"/>
      <c r="AQ65" s="615"/>
      <c r="AR65" s="615"/>
      <c r="AS65" s="615"/>
      <c r="AT65" s="615"/>
      <c r="AU65" s="615"/>
      <c r="AV65" s="615"/>
      <c r="AW65" s="615"/>
      <c r="AX65" s="615"/>
      <c r="AY65" s="615"/>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1846"/>
      <c r="CF65" s="1846"/>
      <c r="CG65" s="1846"/>
      <c r="CH65" s="1846"/>
      <c r="CI65" s="1846"/>
      <c r="CJ65" s="1846"/>
      <c r="CK65" s="1846"/>
      <c r="CL65" s="1846"/>
      <c r="CM65" s="1846"/>
      <c r="CN65" s="1846"/>
      <c r="CO65" s="1846"/>
      <c r="CP65" s="1846"/>
      <c r="CQ65" s="1846"/>
      <c r="CR65" s="1846"/>
      <c r="CS65" s="1846"/>
      <c r="CT65" s="1846"/>
      <c r="CU65" s="1846"/>
      <c r="CV65" s="1846"/>
      <c r="CW65" s="1846"/>
      <c r="CX65" s="1846"/>
      <c r="CY65" s="1846"/>
      <c r="CZ65" s="1846"/>
    </row>
    <row r="66" s="424" customFormat="true" ht="15" customHeight="true" x14ac:dyDescent="0.2">
      <c r="A66" s="2401"/>
      <c r="B66" s="1733" t="s">
        <v>243</v>
      </c>
      <c r="C66" s="1625">
        <v>15.037756458865303</v>
      </c>
      <c r="D66" s="1626">
        <v>8.2467957110063335</v>
      </c>
      <c r="E66" s="1626">
        <v>2.8269158904855276</v>
      </c>
      <c r="F66" s="1626">
        <v>0.28750643455917035</v>
      </c>
      <c r="G66" s="1627">
        <v>9.8404499706307106E-3</v>
      </c>
      <c r="H66" s="1628">
        <v>0.61790262566981347</v>
      </c>
      <c r="I66" s="1626">
        <v>0</v>
      </c>
      <c r="J66" s="1626">
        <v>0</v>
      </c>
      <c r="K66" s="1626">
        <v>0</v>
      </c>
      <c r="L66" s="1629">
        <v>0</v>
      </c>
      <c r="M66" s="1630">
        <v>19.088975314410156</v>
      </c>
      <c r="N66" s="1626">
        <v>13.550145396367801</v>
      </c>
      <c r="O66" s="1626">
        <v>9.5852475161565032</v>
      </c>
      <c r="P66" s="1626">
        <v>5.5081058324048726</v>
      </c>
      <c r="Q66" s="1627">
        <v>1.3846479644458913</v>
      </c>
      <c r="R66" s="1628">
        <v>1.6257271524415127</v>
      </c>
      <c r="S66" s="1626">
        <v>0</v>
      </c>
      <c r="T66" s="1626">
        <v>1.4724877811142782</v>
      </c>
      <c r="U66" s="1626">
        <v>1.1411891187685239</v>
      </c>
      <c r="V66" s="1626">
        <v>24.954771090206378</v>
      </c>
      <c r="W66" s="1626">
        <v>0</v>
      </c>
      <c r="X66" s="1626">
        <v>5.2218552893871895</v>
      </c>
      <c r="Y66" s="1626">
        <v>6.3200708846798417</v>
      </c>
      <c r="Z66" s="1626">
        <v>0.3149010263477221</v>
      </c>
      <c r="AA66" s="1626">
        <v>11.770603211409554</v>
      </c>
      <c r="AB66" s="1626">
        <v>1.5914306782651786</v>
      </c>
      <c r="AC66" s="1626">
        <v>1.8185824790874678</v>
      </c>
      <c r="AD66" s="1938">
        <v>0.12416970364486597</v>
      </c>
      <c r="AE66" s="615"/>
      <c r="AF66" s="615"/>
      <c r="AG66" s="615"/>
      <c r="AH66" s="615"/>
      <c r="AI66" s="615"/>
      <c r="AJ66" s="615"/>
      <c r="AK66" s="615"/>
      <c r="AL66" s="615"/>
      <c r="AM66" s="615"/>
      <c r="AN66" s="615"/>
      <c r="AO66" s="615"/>
      <c r="AP66" s="615"/>
      <c r="AQ66" s="615"/>
      <c r="AR66" s="615"/>
      <c r="AS66" s="615"/>
      <c r="AT66" s="615"/>
      <c r="AU66" s="615"/>
      <c r="AV66" s="615"/>
      <c r="AW66" s="615"/>
      <c r="AX66" s="615"/>
      <c r="AY66" s="615"/>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1846"/>
      <c r="CF66" s="1846"/>
      <c r="CG66" s="1846"/>
      <c r="CH66" s="1846"/>
      <c r="CI66" s="1846"/>
      <c r="CJ66" s="1846"/>
      <c r="CK66" s="1846"/>
      <c r="CL66" s="1846"/>
      <c r="CM66" s="1846"/>
      <c r="CN66" s="1846"/>
      <c r="CO66" s="1846"/>
      <c r="CP66" s="1846"/>
      <c r="CQ66" s="1846"/>
      <c r="CR66" s="1846"/>
      <c r="CS66" s="1846"/>
      <c r="CT66" s="1846"/>
      <c r="CU66" s="1846"/>
      <c r="CV66" s="1846"/>
      <c r="CW66" s="1846"/>
      <c r="CX66" s="1846"/>
      <c r="CY66" s="1846"/>
      <c r="CZ66" s="1846"/>
    </row>
    <row r="67" s="424" customFormat="true" ht="15" customHeight="true" x14ac:dyDescent="0.2">
      <c r="A67" s="2401"/>
      <c r="B67" s="1733" t="s">
        <v>170</v>
      </c>
      <c r="C67" s="1625">
        <v>0.17346259727031524</v>
      </c>
      <c r="D67" s="1626">
        <v>0.2313991244885687</v>
      </c>
      <c r="E67" s="1626">
        <v>0</v>
      </c>
      <c r="F67" s="1626">
        <v>0</v>
      </c>
      <c r="G67" s="1627">
        <v>0</v>
      </c>
      <c r="H67" s="1628">
        <v>0</v>
      </c>
      <c r="I67" s="1626">
        <v>0</v>
      </c>
      <c r="J67" s="1626">
        <v>0</v>
      </c>
      <c r="K67" s="1626">
        <v>0</v>
      </c>
      <c r="L67" s="1629">
        <v>0</v>
      </c>
      <c r="M67" s="1630">
        <v>0.28093405000667276</v>
      </c>
      <c r="N67" s="1626">
        <v>4.5196512422351585E-2</v>
      </c>
      <c r="O67" s="1626">
        <v>0.43516357891522467</v>
      </c>
      <c r="P67" s="1626">
        <v>0</v>
      </c>
      <c r="Q67" s="1627">
        <v>0</v>
      </c>
      <c r="R67" s="1628">
        <v>0</v>
      </c>
      <c r="S67" s="1626">
        <v>0</v>
      </c>
      <c r="T67" s="1626">
        <v>0</v>
      </c>
      <c r="U67" s="1626">
        <v>0</v>
      </c>
      <c r="V67" s="1626">
        <v>0</v>
      </c>
      <c r="W67" s="1626">
        <v>0</v>
      </c>
      <c r="X67" s="1626">
        <v>0</v>
      </c>
      <c r="Y67" s="1626">
        <v>0.44087904431141495</v>
      </c>
      <c r="Z67" s="1626">
        <v>0</v>
      </c>
      <c r="AA67" s="1626">
        <v>0</v>
      </c>
      <c r="AB67" s="1626">
        <v>6.1098168272405745E-2</v>
      </c>
      <c r="AC67" s="1626">
        <v>0.29081140731494248</v>
      </c>
      <c r="AD67" s="1938">
        <v>0</v>
      </c>
      <c r="AE67" s="615"/>
      <c r="AF67" s="615"/>
      <c r="AG67" s="615"/>
      <c r="AH67" s="615"/>
      <c r="AI67" s="615"/>
      <c r="AJ67" s="615"/>
      <c r="AK67" s="615"/>
      <c r="AL67" s="615"/>
      <c r="AM67" s="615"/>
      <c r="AN67" s="615"/>
      <c r="AO67" s="615"/>
      <c r="AP67" s="615"/>
      <c r="AQ67" s="615"/>
      <c r="AR67" s="615"/>
      <c r="AS67" s="615"/>
      <c r="AT67" s="615"/>
      <c r="AU67" s="615"/>
      <c r="AV67" s="615"/>
      <c r="AW67" s="615"/>
      <c r="AX67" s="615"/>
      <c r="AY67" s="615"/>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1846"/>
      <c r="CF67" s="1846"/>
      <c r="CG67" s="1846"/>
      <c r="CH67" s="1846"/>
      <c r="CI67" s="1846"/>
      <c r="CJ67" s="1846"/>
      <c r="CK67" s="1846"/>
      <c r="CL67" s="1846"/>
      <c r="CM67" s="1846"/>
      <c r="CN67" s="1846"/>
      <c r="CO67" s="1846"/>
      <c r="CP67" s="1846"/>
      <c r="CQ67" s="1846"/>
      <c r="CR67" s="1846"/>
      <c r="CS67" s="1846"/>
      <c r="CT67" s="1846"/>
      <c r="CU67" s="1846"/>
      <c r="CV67" s="1846"/>
      <c r="CW67" s="1846"/>
      <c r="CX67" s="1846"/>
      <c r="CY67" s="1846"/>
      <c r="CZ67" s="1846"/>
    </row>
    <row r="68" s="424" customFormat="true" ht="15" customHeight="true" x14ac:dyDescent="0.2">
      <c r="A68" s="2401"/>
      <c r="B68" s="1733" t="s">
        <v>171</v>
      </c>
      <c r="C68" s="1625">
        <v>0.39374675169208107</v>
      </c>
      <c r="D68" s="1626">
        <v>0.1926461002734649</v>
      </c>
      <c r="E68" s="1626">
        <v>0.10164001806850533</v>
      </c>
      <c r="F68" s="1626">
        <v>6.5847823612743689E-2</v>
      </c>
      <c r="G68" s="1627">
        <v>3.4652851380507686E-2</v>
      </c>
      <c r="H68" s="1628">
        <v>0.16603981937546242</v>
      </c>
      <c r="I68" s="1626">
        <v>0</v>
      </c>
      <c r="J68" s="1626">
        <v>0</v>
      </c>
      <c r="K68" s="1626">
        <v>3.7669843040745457E-2</v>
      </c>
      <c r="L68" s="1629">
        <v>0</v>
      </c>
      <c r="M68" s="1630">
        <v>0.36912449701452033</v>
      </c>
      <c r="N68" s="1626">
        <v>0.22474673149537042</v>
      </c>
      <c r="O68" s="1626">
        <v>0.30611885397475702</v>
      </c>
      <c r="P68" s="1626">
        <v>0.18296103075157727</v>
      </c>
      <c r="Q68" s="1627">
        <v>0.22051276344689841</v>
      </c>
      <c r="R68" s="1628">
        <v>0.60122004196348966</v>
      </c>
      <c r="S68" s="1626">
        <v>9.9813130791714472E-2</v>
      </c>
      <c r="T68" s="1626">
        <v>0.20433545237609371</v>
      </c>
      <c r="U68" s="1626">
        <v>0.61312586102373889</v>
      </c>
      <c r="V68" s="1626">
        <v>0</v>
      </c>
      <c r="W68" s="1626">
        <v>0</v>
      </c>
      <c r="X68" s="1626">
        <v>1.3527420983869638</v>
      </c>
      <c r="Y68" s="1626">
        <v>0</v>
      </c>
      <c r="Z68" s="1626">
        <v>0.65590452857594328</v>
      </c>
      <c r="AA68" s="1626">
        <v>0</v>
      </c>
      <c r="AB68" s="1626">
        <v>4.8906787170587059E-2</v>
      </c>
      <c r="AC68" s="1626">
        <v>0</v>
      </c>
      <c r="AD68" s="1938">
        <v>0.43042563324849176</v>
      </c>
      <c r="AE68" s="615"/>
      <c r="AF68" s="615"/>
      <c r="AG68" s="615"/>
      <c r="AH68" s="615"/>
      <c r="AI68" s="615"/>
      <c r="AJ68" s="615"/>
      <c r="AK68" s="615"/>
      <c r="AL68" s="615"/>
      <c r="AM68" s="615"/>
      <c r="AN68" s="615"/>
      <c r="AO68" s="615"/>
      <c r="AP68" s="615"/>
      <c r="AQ68" s="615"/>
      <c r="AR68" s="615"/>
      <c r="AS68" s="615"/>
      <c r="AT68" s="615"/>
      <c r="AU68" s="615"/>
      <c r="AV68" s="615"/>
      <c r="AW68" s="615"/>
      <c r="AX68" s="615"/>
      <c r="AY68" s="615"/>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1846"/>
      <c r="CF68" s="1846"/>
      <c r="CG68" s="1846"/>
      <c r="CH68" s="1846"/>
      <c r="CI68" s="1846"/>
      <c r="CJ68" s="1846"/>
      <c r="CK68" s="1846"/>
      <c r="CL68" s="1846"/>
      <c r="CM68" s="1846"/>
      <c r="CN68" s="1846"/>
      <c r="CO68" s="1846"/>
      <c r="CP68" s="1846"/>
      <c r="CQ68" s="1846"/>
      <c r="CR68" s="1846"/>
      <c r="CS68" s="1846"/>
      <c r="CT68" s="1846"/>
      <c r="CU68" s="1846"/>
      <c r="CV68" s="1846"/>
      <c r="CW68" s="1846"/>
      <c r="CX68" s="1846"/>
      <c r="CY68" s="1846"/>
      <c r="CZ68" s="1846"/>
    </row>
    <row r="69" s="424" customFormat="true" ht="15" customHeight="true" x14ac:dyDescent="0.2">
      <c r="A69" s="2401"/>
      <c r="B69" s="1733" t="s">
        <v>244</v>
      </c>
      <c r="C69" s="1625">
        <v>1.2834168877884127</v>
      </c>
      <c r="D69" s="1626">
        <v>1.1691515759537463</v>
      </c>
      <c r="E69" s="1626">
        <v>0.17810304322658724</v>
      </c>
      <c r="F69" s="1626">
        <v>5.3378239476811066E-3</v>
      </c>
      <c r="G69" s="1627">
        <v>0</v>
      </c>
      <c r="H69" s="1628">
        <v>7.1666341021886792E-2</v>
      </c>
      <c r="I69" s="1626">
        <v>0</v>
      </c>
      <c r="J69" s="1626">
        <v>0</v>
      </c>
      <c r="K69" s="1626">
        <v>0</v>
      </c>
      <c r="L69" s="1629">
        <v>0</v>
      </c>
      <c r="M69" s="1630">
        <v>1.9791249104223738</v>
      </c>
      <c r="N69" s="1626">
        <v>0.43384026144025833</v>
      </c>
      <c r="O69" s="1626">
        <v>1.9971113688441338</v>
      </c>
      <c r="P69" s="1626">
        <v>0.40079152531568146</v>
      </c>
      <c r="Q69" s="1627">
        <v>8.2597762634473035E-2</v>
      </c>
      <c r="R69" s="1628">
        <v>9.0370089537889567E-2</v>
      </c>
      <c r="S69" s="1626">
        <v>0</v>
      </c>
      <c r="T69" s="1626">
        <v>0</v>
      </c>
      <c r="U69" s="1626">
        <v>0.8567901511724495</v>
      </c>
      <c r="V69" s="1626">
        <v>3.5439374710487503</v>
      </c>
      <c r="W69" s="1626">
        <v>0</v>
      </c>
      <c r="X69" s="1626">
        <v>0.32414144183704563</v>
      </c>
      <c r="Y69" s="1626">
        <v>0</v>
      </c>
      <c r="Z69" s="1626">
        <v>0.35781682566030298</v>
      </c>
      <c r="AA69" s="1626">
        <v>0.95687392437227292</v>
      </c>
      <c r="AB69" s="1626">
        <v>0</v>
      </c>
      <c r="AC69" s="1626">
        <v>0</v>
      </c>
      <c r="AD69" s="1938">
        <v>0</v>
      </c>
      <c r="AE69" s="615"/>
      <c r="AF69" s="615"/>
      <c r="AG69" s="615"/>
      <c r="AH69" s="615"/>
      <c r="AI69" s="615"/>
      <c r="AJ69" s="615"/>
      <c r="AK69" s="615"/>
      <c r="AL69" s="615"/>
      <c r="AM69" s="615"/>
      <c r="AN69" s="615"/>
      <c r="AO69" s="615"/>
      <c r="AP69" s="615"/>
      <c r="AQ69" s="615"/>
      <c r="AR69" s="615"/>
      <c r="AS69" s="615"/>
      <c r="AT69" s="615"/>
      <c r="AU69" s="615"/>
      <c r="AV69" s="615"/>
      <c r="AW69" s="615"/>
      <c r="AX69" s="615"/>
      <c r="AY69" s="615"/>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1846"/>
      <c r="CF69" s="1846"/>
      <c r="CG69" s="1846"/>
      <c r="CH69" s="1846"/>
      <c r="CI69" s="1846"/>
      <c r="CJ69" s="1846"/>
      <c r="CK69" s="1846"/>
      <c r="CL69" s="1846"/>
      <c r="CM69" s="1846"/>
      <c r="CN69" s="1846"/>
      <c r="CO69" s="1846"/>
      <c r="CP69" s="1846"/>
      <c r="CQ69" s="1846"/>
      <c r="CR69" s="1846"/>
      <c r="CS69" s="1846"/>
      <c r="CT69" s="1846"/>
      <c r="CU69" s="1846"/>
      <c r="CV69" s="1846"/>
      <c r="CW69" s="1846"/>
      <c r="CX69" s="1846"/>
      <c r="CY69" s="1846"/>
      <c r="CZ69" s="1846"/>
    </row>
    <row r="70" s="424" customFormat="true" ht="15" customHeight="true" x14ac:dyDescent="0.2">
      <c r="A70" s="2401"/>
      <c r="B70" s="1733" t="s">
        <v>172</v>
      </c>
      <c r="C70" s="1625">
        <v>4.0331433015995372E-2</v>
      </c>
      <c r="D70" s="1626">
        <v>0</v>
      </c>
      <c r="E70" s="1626">
        <v>2.5962291153700991E-2</v>
      </c>
      <c r="F70" s="1626">
        <v>0.39995448485957924</v>
      </c>
      <c r="G70" s="1627">
        <v>1.4971591389271406</v>
      </c>
      <c r="H70" s="1628">
        <v>8.5999609226264151E-2</v>
      </c>
      <c r="I70" s="1626">
        <v>5.7001882380148996E-3</v>
      </c>
      <c r="J70" s="1626">
        <v>0.70407617351613505</v>
      </c>
      <c r="K70" s="1626">
        <v>1.1008673554442083</v>
      </c>
      <c r="L70" s="1629">
        <v>2.0505841425848592</v>
      </c>
      <c r="M70" s="1630">
        <v>0</v>
      </c>
      <c r="N70" s="1626">
        <v>0</v>
      </c>
      <c r="O70" s="1626">
        <v>0</v>
      </c>
      <c r="P70" s="1626">
        <v>3.310030934740698E-2</v>
      </c>
      <c r="Q70" s="1627">
        <v>0.18236216698999425</v>
      </c>
      <c r="R70" s="1628">
        <v>0.27796852392623422</v>
      </c>
      <c r="S70" s="1626">
        <v>1.0496548885689885</v>
      </c>
      <c r="T70" s="1626">
        <v>4.7514026138996919E-2</v>
      </c>
      <c r="U70" s="1626">
        <v>6.6727229296512452E-2</v>
      </c>
      <c r="V70" s="1626">
        <v>3.4365108882673349E-2</v>
      </c>
      <c r="W70" s="1626">
        <v>1.1868404860603108</v>
      </c>
      <c r="X70" s="1626">
        <v>0</v>
      </c>
      <c r="Y70" s="1626">
        <v>0</v>
      </c>
      <c r="Z70" s="1626">
        <v>0.4125021680397325</v>
      </c>
      <c r="AA70" s="1626">
        <v>0</v>
      </c>
      <c r="AB70" s="1626">
        <v>0</v>
      </c>
      <c r="AC70" s="1626">
        <v>0.73001819579154814</v>
      </c>
      <c r="AD70" s="1938">
        <v>0</v>
      </c>
      <c r="AE70" s="615"/>
      <c r="AF70" s="615"/>
      <c r="AG70" s="615"/>
      <c r="AH70" s="615"/>
      <c r="AI70" s="615"/>
      <c r="AJ70" s="615"/>
      <c r="AK70" s="615"/>
      <c r="AL70" s="615"/>
      <c r="AM70" s="615"/>
      <c r="AN70" s="615"/>
      <c r="AO70" s="615"/>
      <c r="AP70" s="615"/>
      <c r="AQ70" s="615"/>
      <c r="AR70" s="615"/>
      <c r="AS70" s="615"/>
      <c r="AT70" s="615"/>
      <c r="AU70" s="615"/>
      <c r="AV70" s="615"/>
      <c r="AW70" s="615"/>
      <c r="AX70" s="615"/>
      <c r="AY70" s="615"/>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1846"/>
      <c r="CF70" s="1846"/>
      <c r="CG70" s="1846"/>
      <c r="CH70" s="1846"/>
      <c r="CI70" s="1846"/>
      <c r="CJ70" s="1846"/>
      <c r="CK70" s="1846"/>
      <c r="CL70" s="1846"/>
      <c r="CM70" s="1846"/>
      <c r="CN70" s="1846"/>
      <c r="CO70" s="1846"/>
      <c r="CP70" s="1846"/>
      <c r="CQ70" s="1846"/>
      <c r="CR70" s="1846"/>
      <c r="CS70" s="1846"/>
      <c r="CT70" s="1846"/>
      <c r="CU70" s="1846"/>
      <c r="CV70" s="1846"/>
      <c r="CW70" s="1846"/>
      <c r="CX70" s="1846"/>
      <c r="CY70" s="1846"/>
      <c r="CZ70" s="1846"/>
    </row>
    <row r="71" s="424" customFormat="true" ht="15" customHeight="true" x14ac:dyDescent="0.2">
      <c r="A71" s="2401"/>
      <c r="B71" s="1733" t="s">
        <v>46</v>
      </c>
      <c r="C71" s="1625">
        <v>3.0390358156805961</v>
      </c>
      <c r="D71" s="1626">
        <v>2.7757980486080363</v>
      </c>
      <c r="E71" s="1626">
        <v>2.954977627562914</v>
      </c>
      <c r="F71" s="1626">
        <v>1.4559107404019975</v>
      </c>
      <c r="G71" s="1627">
        <v>0.2670721614734583</v>
      </c>
      <c r="H71" s="1628">
        <v>3.6774484059249537</v>
      </c>
      <c r="I71" s="1626">
        <v>3.1594930111240522</v>
      </c>
      <c r="J71" s="1626">
        <v>1.1895270726595348</v>
      </c>
      <c r="K71" s="1626">
        <v>0.39395520626057962</v>
      </c>
      <c r="L71" s="1629">
        <v>0.1761358301225473</v>
      </c>
      <c r="M71" s="1630">
        <v>2.1142553325262492</v>
      </c>
      <c r="N71" s="1626">
        <v>2.870630259438582</v>
      </c>
      <c r="O71" s="1626">
        <v>2.6917817803101012</v>
      </c>
      <c r="P71" s="1626">
        <v>3.4902115043197339</v>
      </c>
      <c r="Q71" s="1627">
        <v>0.99165470738732875</v>
      </c>
      <c r="R71" s="1628">
        <v>5.1673659529894701E-2</v>
      </c>
      <c r="S71" s="1626">
        <v>0.40259296006957451</v>
      </c>
      <c r="T71" s="1626">
        <v>5.2579277362734507</v>
      </c>
      <c r="U71" s="1626">
        <v>3.2832118928102387</v>
      </c>
      <c r="V71" s="1626">
        <v>0.74964290627415298</v>
      </c>
      <c r="W71" s="1626">
        <v>0.6292225397762885</v>
      </c>
      <c r="X71" s="1626">
        <v>2.501559137116828</v>
      </c>
      <c r="Y71" s="1626">
        <v>1.9571165342736809</v>
      </c>
      <c r="Z71" s="1626">
        <v>1.9753930050811279</v>
      </c>
      <c r="AA71" s="1626">
        <v>4.0656520862273702</v>
      </c>
      <c r="AB71" s="1626">
        <v>3.5747841230960011</v>
      </c>
      <c r="AC71" s="1626">
        <v>4.5315926720870801</v>
      </c>
      <c r="AD71" s="1938">
        <v>1.267969828027538</v>
      </c>
      <c r="AE71" s="615"/>
      <c r="AF71" s="615"/>
      <c r="AG71" s="615"/>
      <c r="AH71" s="615"/>
      <c r="AI71" s="615"/>
      <c r="AJ71" s="615"/>
      <c r="AK71" s="615"/>
      <c r="AL71" s="615"/>
      <c r="AM71" s="615"/>
      <c r="AN71" s="615"/>
      <c r="AO71" s="615"/>
      <c r="AP71" s="615"/>
      <c r="AQ71" s="615"/>
      <c r="AR71" s="615"/>
      <c r="AS71" s="615"/>
      <c r="AT71" s="615"/>
      <c r="AU71" s="615"/>
      <c r="AV71" s="615"/>
      <c r="AW71" s="615"/>
      <c r="AX71" s="615"/>
      <c r="AY71" s="615"/>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1846"/>
      <c r="CF71" s="1846"/>
      <c r="CG71" s="1846"/>
      <c r="CH71" s="1846"/>
      <c r="CI71" s="1846"/>
      <c r="CJ71" s="1846"/>
      <c r="CK71" s="1846"/>
      <c r="CL71" s="1846"/>
      <c r="CM71" s="1846"/>
      <c r="CN71" s="1846"/>
      <c r="CO71" s="1846"/>
      <c r="CP71" s="1846"/>
      <c r="CQ71" s="1846"/>
      <c r="CR71" s="1846"/>
      <c r="CS71" s="1846"/>
      <c r="CT71" s="1846"/>
      <c r="CU71" s="1846"/>
      <c r="CV71" s="1846"/>
      <c r="CW71" s="1846"/>
      <c r="CX71" s="1846"/>
      <c r="CY71" s="1846"/>
      <c r="CZ71" s="1846"/>
    </row>
    <row r="72" s="424" customFormat="true" ht="15" customHeight="true" x14ac:dyDescent="0.2">
      <c r="A72" s="1568"/>
      <c r="B72" s="1734"/>
      <c r="C72" s="1625"/>
      <c r="D72" s="1626"/>
      <c r="E72" s="1626"/>
      <c r="F72" s="1626"/>
      <c r="G72" s="1627"/>
      <c r="H72" s="1628"/>
      <c r="I72" s="1626"/>
      <c r="J72" s="1626"/>
      <c r="K72" s="1626"/>
      <c r="L72" s="1629"/>
      <c r="M72" s="1630"/>
      <c r="N72" s="1626"/>
      <c r="O72" s="1626"/>
      <c r="P72" s="1626"/>
      <c r="Q72" s="1627"/>
      <c r="R72" s="1628"/>
      <c r="S72" s="1626"/>
      <c r="T72" s="1626"/>
      <c r="U72" s="1626"/>
      <c r="V72" s="1626"/>
      <c r="W72" s="1626"/>
      <c r="X72" s="1626"/>
      <c r="Y72" s="1626"/>
      <c r="Z72" s="1626"/>
      <c r="AA72" s="1626"/>
      <c r="AB72" s="1626"/>
      <c r="AC72" s="1626"/>
      <c r="AD72" s="1938"/>
      <c r="AE72" s="615"/>
      <c r="AF72" s="615"/>
      <c r="AG72" s="615"/>
      <c r="AH72" s="615"/>
      <c r="AI72" s="615"/>
      <c r="AJ72" s="615"/>
      <c r="AK72" s="615"/>
      <c r="AL72" s="615"/>
      <c r="AM72" s="615"/>
      <c r="AN72" s="615"/>
      <c r="AO72" s="615"/>
      <c r="AP72" s="615"/>
      <c r="AQ72" s="615"/>
      <c r="AR72" s="615"/>
      <c r="AS72" s="615"/>
      <c r="AT72" s="615"/>
      <c r="AU72" s="615"/>
      <c r="AV72" s="615"/>
      <c r="AW72" s="615"/>
      <c r="AX72" s="615"/>
      <c r="AY72" s="615"/>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1846"/>
      <c r="CF72" s="1846"/>
      <c r="CG72" s="1846"/>
      <c r="CH72" s="1846"/>
      <c r="CI72" s="1846"/>
      <c r="CJ72" s="1846"/>
      <c r="CK72" s="1846"/>
      <c r="CL72" s="1846"/>
      <c r="CM72" s="1846"/>
      <c r="CN72" s="1846"/>
      <c r="CO72" s="1846"/>
      <c r="CP72" s="1846"/>
      <c r="CQ72" s="1846"/>
      <c r="CR72" s="1846"/>
      <c r="CS72" s="1846"/>
      <c r="CT72" s="1846"/>
      <c r="CU72" s="1846"/>
      <c r="CV72" s="1846"/>
      <c r="CW72" s="1846"/>
      <c r="CX72" s="1846"/>
      <c r="CY72" s="1846"/>
      <c r="CZ72" s="1846"/>
    </row>
    <row r="73" s="424" customFormat="true" ht="15" customHeight="true" x14ac:dyDescent="0.2">
      <c r="A73" s="1568"/>
      <c r="B73" s="1734"/>
      <c r="C73" s="1625"/>
      <c r="D73" s="1626"/>
      <c r="E73" s="1626"/>
      <c r="F73" s="1626"/>
      <c r="G73" s="1627"/>
      <c r="H73" s="1628"/>
      <c r="I73" s="1626"/>
      <c r="J73" s="1626"/>
      <c r="K73" s="1626"/>
      <c r="L73" s="1629"/>
      <c r="M73" s="1630"/>
      <c r="N73" s="1626"/>
      <c r="O73" s="1626"/>
      <c r="P73" s="1626"/>
      <c r="Q73" s="1627"/>
      <c r="R73" s="1628"/>
      <c r="S73" s="1626"/>
      <c r="T73" s="1626"/>
      <c r="U73" s="1626"/>
      <c r="V73" s="1626"/>
      <c r="W73" s="1626"/>
      <c r="X73" s="1626"/>
      <c r="Y73" s="1626"/>
      <c r="Z73" s="1626"/>
      <c r="AA73" s="1626"/>
      <c r="AB73" s="1626"/>
      <c r="AC73" s="1626"/>
      <c r="AD73" s="1938"/>
      <c r="AE73" s="615"/>
      <c r="AF73" s="615"/>
      <c r="AG73" s="615"/>
      <c r="AH73" s="615"/>
      <c r="AI73" s="615"/>
      <c r="AJ73" s="615"/>
      <c r="AK73" s="615"/>
      <c r="AL73" s="615"/>
      <c r="AM73" s="615"/>
      <c r="AN73" s="615"/>
      <c r="AO73" s="615"/>
      <c r="AP73" s="615"/>
      <c r="AQ73" s="615"/>
      <c r="AR73" s="615"/>
      <c r="AS73" s="615"/>
      <c r="AT73" s="615"/>
      <c r="AU73" s="615"/>
      <c r="AV73" s="615"/>
      <c r="AW73" s="615"/>
      <c r="AX73" s="615"/>
      <c r="AY73" s="615"/>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1846"/>
      <c r="CF73" s="1846"/>
      <c r="CG73" s="1846"/>
      <c r="CH73" s="1846"/>
      <c r="CI73" s="1846"/>
      <c r="CJ73" s="1846"/>
      <c r="CK73" s="1846"/>
      <c r="CL73" s="1846"/>
      <c r="CM73" s="1846"/>
      <c r="CN73" s="1846"/>
      <c r="CO73" s="1846"/>
      <c r="CP73" s="1846"/>
      <c r="CQ73" s="1846"/>
      <c r="CR73" s="1846"/>
      <c r="CS73" s="1846"/>
      <c r="CT73" s="1846"/>
      <c r="CU73" s="1846"/>
      <c r="CV73" s="1846"/>
      <c r="CW73" s="1846"/>
      <c r="CX73" s="1846"/>
      <c r="CY73" s="1846"/>
      <c r="CZ73" s="1846"/>
    </row>
    <row r="74" s="424" customFormat="true" ht="15" customHeight="true" x14ac:dyDescent="0.2">
      <c r="A74" s="1568"/>
      <c r="B74" s="1734"/>
      <c r="C74" s="1625"/>
      <c r="D74" s="1626"/>
      <c r="E74" s="1626"/>
      <c r="F74" s="1626"/>
      <c r="G74" s="1627"/>
      <c r="H74" s="1628"/>
      <c r="I74" s="1626"/>
      <c r="J74" s="1626"/>
      <c r="K74" s="1626"/>
      <c r="L74" s="1629"/>
      <c r="M74" s="1630"/>
      <c r="N74" s="1626"/>
      <c r="O74" s="1626"/>
      <c r="P74" s="1626"/>
      <c r="Q74" s="1627"/>
      <c r="R74" s="1628"/>
      <c r="S74" s="1626"/>
      <c r="T74" s="1626"/>
      <c r="U74" s="1626"/>
      <c r="V74" s="1626"/>
      <c r="W74" s="1626"/>
      <c r="X74" s="1626"/>
      <c r="Y74" s="1626"/>
      <c r="Z74" s="1626"/>
      <c r="AA74" s="1626"/>
      <c r="AB74" s="1626"/>
      <c r="AC74" s="1626"/>
      <c r="AD74" s="1938"/>
      <c r="AE74" s="615"/>
      <c r="AF74" s="615"/>
      <c r="AG74" s="615"/>
      <c r="AH74" s="615"/>
      <c r="AI74" s="615"/>
      <c r="AJ74" s="615"/>
      <c r="AK74" s="615"/>
      <c r="AL74" s="615"/>
      <c r="AM74" s="615"/>
      <c r="AN74" s="615"/>
      <c r="AO74" s="615"/>
      <c r="AP74" s="615"/>
      <c r="AQ74" s="615"/>
      <c r="AR74" s="615"/>
      <c r="AS74" s="615"/>
      <c r="AT74" s="615"/>
      <c r="AU74" s="615"/>
      <c r="AV74" s="615"/>
      <c r="AW74" s="615"/>
      <c r="AX74" s="615"/>
      <c r="AY74" s="615"/>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1846"/>
      <c r="CF74" s="1846"/>
      <c r="CG74" s="1846"/>
      <c r="CH74" s="1846"/>
      <c r="CI74" s="1846"/>
      <c r="CJ74" s="1846"/>
      <c r="CK74" s="1846"/>
      <c r="CL74" s="1846"/>
      <c r="CM74" s="1846"/>
      <c r="CN74" s="1846"/>
      <c r="CO74" s="1846"/>
      <c r="CP74" s="1846"/>
      <c r="CQ74" s="1846"/>
      <c r="CR74" s="1846"/>
      <c r="CS74" s="1846"/>
      <c r="CT74" s="1846"/>
      <c r="CU74" s="1846"/>
      <c r="CV74" s="1846"/>
      <c r="CW74" s="1846"/>
      <c r="CX74" s="1846"/>
      <c r="CY74" s="1846"/>
      <c r="CZ74" s="1846"/>
    </row>
    <row r="75" s="424" customFormat="true" ht="15" customHeight="true" x14ac:dyDescent="0.2">
      <c r="A75" s="1568"/>
      <c r="B75" s="1734"/>
      <c r="C75" s="1625"/>
      <c r="D75" s="1626"/>
      <c r="E75" s="1626"/>
      <c r="F75" s="1626"/>
      <c r="G75" s="1627"/>
      <c r="H75" s="1628"/>
      <c r="I75" s="1626"/>
      <c r="J75" s="1626"/>
      <c r="K75" s="1626"/>
      <c r="L75" s="1629"/>
      <c r="M75" s="1630"/>
      <c r="N75" s="1626"/>
      <c r="O75" s="1626"/>
      <c r="P75" s="1626"/>
      <c r="Q75" s="1627"/>
      <c r="R75" s="1628"/>
      <c r="S75" s="1626"/>
      <c r="T75" s="1626"/>
      <c r="U75" s="1626"/>
      <c r="V75" s="1626"/>
      <c r="W75" s="1626"/>
      <c r="X75" s="1626"/>
      <c r="Y75" s="1626"/>
      <c r="Z75" s="1626"/>
      <c r="AA75" s="1626"/>
      <c r="AB75" s="1626"/>
      <c r="AC75" s="1626"/>
      <c r="AD75" s="1938"/>
      <c r="AE75" s="615"/>
      <c r="AF75" s="615"/>
      <c r="AG75" s="615"/>
      <c r="AH75" s="615"/>
      <c r="AI75" s="615"/>
      <c r="AJ75" s="615"/>
      <c r="AK75" s="615"/>
      <c r="AL75" s="615"/>
      <c r="AM75" s="615"/>
      <c r="AN75" s="615"/>
      <c r="AO75" s="615"/>
      <c r="AP75" s="615"/>
      <c r="AQ75" s="615"/>
      <c r="AR75" s="615"/>
      <c r="AS75" s="615"/>
      <c r="AT75" s="615"/>
      <c r="AU75" s="615"/>
      <c r="AV75" s="615"/>
      <c r="AW75" s="615"/>
      <c r="AX75" s="615"/>
      <c r="AY75" s="615"/>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1846"/>
      <c r="CF75" s="1846"/>
      <c r="CG75" s="1846"/>
      <c r="CH75" s="1846"/>
      <c r="CI75" s="1846"/>
      <c r="CJ75" s="1846"/>
      <c r="CK75" s="1846"/>
      <c r="CL75" s="1846"/>
      <c r="CM75" s="1846"/>
      <c r="CN75" s="1846"/>
      <c r="CO75" s="1846"/>
      <c r="CP75" s="1846"/>
      <c r="CQ75" s="1846"/>
      <c r="CR75" s="1846"/>
      <c r="CS75" s="1846"/>
      <c r="CT75" s="1846"/>
      <c r="CU75" s="1846"/>
      <c r="CV75" s="1846"/>
      <c r="CW75" s="1846"/>
      <c r="CX75" s="1846"/>
      <c r="CY75" s="1846"/>
      <c r="CZ75" s="1846"/>
    </row>
    <row r="76" s="424" customFormat="true" ht="15" customHeight="true" x14ac:dyDescent="0.2">
      <c r="A76" s="1568"/>
      <c r="B76" s="1734"/>
      <c r="C76" s="1625"/>
      <c r="D76" s="1626"/>
      <c r="E76" s="1626"/>
      <c r="F76" s="1626"/>
      <c r="G76" s="1627"/>
      <c r="H76" s="1628"/>
      <c r="I76" s="1626"/>
      <c r="J76" s="1626"/>
      <c r="K76" s="1626"/>
      <c r="L76" s="1629"/>
      <c r="M76" s="1630"/>
      <c r="N76" s="1626"/>
      <c r="O76" s="1626"/>
      <c r="P76" s="1626"/>
      <c r="Q76" s="1627"/>
      <c r="R76" s="1628"/>
      <c r="S76" s="1626"/>
      <c r="T76" s="1626"/>
      <c r="U76" s="1626"/>
      <c r="V76" s="1626"/>
      <c r="W76" s="1626"/>
      <c r="X76" s="1626"/>
      <c r="Y76" s="1626"/>
      <c r="Z76" s="1626"/>
      <c r="AA76" s="1626"/>
      <c r="AB76" s="1626"/>
      <c r="AC76" s="1626"/>
      <c r="AD76" s="1938"/>
      <c r="AE76" s="615"/>
      <c r="AF76" s="615"/>
      <c r="AG76" s="615"/>
      <c r="AH76" s="615"/>
      <c r="AI76" s="615"/>
      <c r="AJ76" s="615"/>
      <c r="AK76" s="615"/>
      <c r="AL76" s="615"/>
      <c r="AM76" s="615"/>
      <c r="AN76" s="615"/>
      <c r="AO76" s="615"/>
      <c r="AP76" s="615"/>
      <c r="AQ76" s="615"/>
      <c r="AR76" s="615"/>
      <c r="AS76" s="615"/>
      <c r="AT76" s="615"/>
      <c r="AU76" s="615"/>
      <c r="AV76" s="615"/>
      <c r="AW76" s="615"/>
      <c r="AX76" s="615"/>
      <c r="AY76" s="615"/>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1846"/>
      <c r="CF76" s="1846"/>
      <c r="CG76" s="1846"/>
      <c r="CH76" s="1846"/>
      <c r="CI76" s="1846"/>
      <c r="CJ76" s="1846"/>
      <c r="CK76" s="1846"/>
      <c r="CL76" s="1846"/>
      <c r="CM76" s="1846"/>
      <c r="CN76" s="1846"/>
      <c r="CO76" s="1846"/>
      <c r="CP76" s="1846"/>
      <c r="CQ76" s="1846"/>
      <c r="CR76" s="1846"/>
      <c r="CS76" s="1846"/>
      <c r="CT76" s="1846"/>
      <c r="CU76" s="1846"/>
      <c r="CV76" s="1846"/>
      <c r="CW76" s="1846"/>
      <c r="CX76" s="1846"/>
      <c r="CY76" s="1846"/>
      <c r="CZ76" s="1846"/>
    </row>
    <row r="77" s="424" customFormat="true" ht="15" customHeight="true" x14ac:dyDescent="0.2">
      <c r="A77" s="1568"/>
      <c r="B77" s="1734"/>
      <c r="C77" s="1625"/>
      <c r="D77" s="1626"/>
      <c r="E77" s="1626"/>
      <c r="F77" s="1626"/>
      <c r="G77" s="1627"/>
      <c r="H77" s="1628"/>
      <c r="I77" s="1626"/>
      <c r="J77" s="1626"/>
      <c r="K77" s="1626"/>
      <c r="L77" s="1629"/>
      <c r="M77" s="1630"/>
      <c r="N77" s="1626"/>
      <c r="O77" s="1626"/>
      <c r="P77" s="1626"/>
      <c r="Q77" s="1627"/>
      <c r="R77" s="1628"/>
      <c r="S77" s="1626"/>
      <c r="T77" s="1626"/>
      <c r="U77" s="1626"/>
      <c r="V77" s="1626"/>
      <c r="W77" s="1626"/>
      <c r="X77" s="1626"/>
      <c r="Y77" s="1626"/>
      <c r="Z77" s="1626"/>
      <c r="AA77" s="1626"/>
      <c r="AB77" s="1626"/>
      <c r="AC77" s="1626"/>
      <c r="AD77" s="1938"/>
      <c r="AE77" s="615"/>
      <c r="AF77" s="615"/>
      <c r="AG77" s="615"/>
      <c r="AH77" s="615"/>
      <c r="AI77" s="615"/>
      <c r="AJ77" s="615"/>
      <c r="AK77" s="615"/>
      <c r="AL77" s="615"/>
      <c r="AM77" s="615"/>
      <c r="AN77" s="615"/>
      <c r="AO77" s="615"/>
      <c r="AP77" s="615"/>
      <c r="AQ77" s="615"/>
      <c r="AR77" s="615"/>
      <c r="AS77" s="615"/>
      <c r="AT77" s="615"/>
      <c r="AU77" s="615"/>
      <c r="AV77" s="615"/>
      <c r="AW77" s="615"/>
      <c r="AX77" s="615"/>
      <c r="AY77" s="615"/>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1846"/>
      <c r="CF77" s="1846"/>
      <c r="CG77" s="1846"/>
      <c r="CH77" s="1846"/>
      <c r="CI77" s="1846"/>
      <c r="CJ77" s="1846"/>
      <c r="CK77" s="1846"/>
      <c r="CL77" s="1846"/>
      <c r="CM77" s="1846"/>
      <c r="CN77" s="1846"/>
      <c r="CO77" s="1846"/>
      <c r="CP77" s="1846"/>
      <c r="CQ77" s="1846"/>
      <c r="CR77" s="1846"/>
      <c r="CS77" s="1846"/>
      <c r="CT77" s="1846"/>
      <c r="CU77" s="1846"/>
      <c r="CV77" s="1846"/>
      <c r="CW77" s="1846"/>
      <c r="CX77" s="1846"/>
      <c r="CY77" s="1846"/>
      <c r="CZ77" s="1846"/>
    </row>
    <row r="78" s="424" customFormat="true" ht="15" customHeight="true" x14ac:dyDescent="0.2">
      <c r="A78" s="1568"/>
      <c r="B78" s="1734"/>
      <c r="C78" s="1625"/>
      <c r="D78" s="1626"/>
      <c r="E78" s="1626"/>
      <c r="F78" s="1626"/>
      <c r="G78" s="1627"/>
      <c r="H78" s="1628"/>
      <c r="I78" s="1626"/>
      <c r="J78" s="1626"/>
      <c r="K78" s="1626"/>
      <c r="L78" s="1629"/>
      <c r="M78" s="1630"/>
      <c r="N78" s="1626"/>
      <c r="O78" s="1626"/>
      <c r="P78" s="1626"/>
      <c r="Q78" s="1627"/>
      <c r="R78" s="1628"/>
      <c r="S78" s="1626"/>
      <c r="T78" s="1626"/>
      <c r="U78" s="1626"/>
      <c r="V78" s="1626"/>
      <c r="W78" s="1626"/>
      <c r="X78" s="1626"/>
      <c r="Y78" s="1626"/>
      <c r="Z78" s="1626"/>
      <c r="AA78" s="1626"/>
      <c r="AB78" s="1626"/>
      <c r="AC78" s="1626"/>
      <c r="AD78" s="1938"/>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1846"/>
      <c r="CF78" s="1846"/>
      <c r="CG78" s="1846"/>
      <c r="CH78" s="1846"/>
      <c r="CI78" s="1846"/>
      <c r="CJ78" s="1846"/>
      <c r="CK78" s="1846"/>
      <c r="CL78" s="1846"/>
      <c r="CM78" s="1846"/>
      <c r="CN78" s="1846"/>
      <c r="CO78" s="1846"/>
      <c r="CP78" s="1846"/>
      <c r="CQ78" s="1846"/>
      <c r="CR78" s="1846"/>
      <c r="CS78" s="1846"/>
      <c r="CT78" s="1846"/>
      <c r="CU78" s="1846"/>
      <c r="CV78" s="1846"/>
      <c r="CW78" s="1846"/>
      <c r="CX78" s="1846"/>
      <c r="CY78" s="1846"/>
      <c r="CZ78" s="1846"/>
    </row>
    <row r="79" s="424" customFormat="true" ht="15" customHeight="true" x14ac:dyDescent="0.2">
      <c r="A79" s="1568"/>
      <c r="B79" s="1734"/>
      <c r="C79" s="1625"/>
      <c r="D79" s="1626"/>
      <c r="E79" s="1626"/>
      <c r="F79" s="1626"/>
      <c r="G79" s="1627"/>
      <c r="H79" s="1628"/>
      <c r="I79" s="1626"/>
      <c r="J79" s="1626"/>
      <c r="K79" s="1626"/>
      <c r="L79" s="1629"/>
      <c r="M79" s="1630"/>
      <c r="N79" s="1626"/>
      <c r="O79" s="1626"/>
      <c r="P79" s="1626"/>
      <c r="Q79" s="1627"/>
      <c r="R79" s="1628"/>
      <c r="S79" s="1626"/>
      <c r="T79" s="1626"/>
      <c r="U79" s="1626"/>
      <c r="V79" s="1626"/>
      <c r="W79" s="1626"/>
      <c r="X79" s="1626"/>
      <c r="Y79" s="1626"/>
      <c r="Z79" s="1626"/>
      <c r="AA79" s="1626"/>
      <c r="AB79" s="1626"/>
      <c r="AC79" s="1626"/>
      <c r="AD79" s="1938"/>
      <c r="AE79" s="615"/>
      <c r="AF79" s="615"/>
      <c r="AG79" s="615"/>
      <c r="AH79" s="615"/>
      <c r="AI79" s="615"/>
      <c r="AJ79" s="615"/>
      <c r="AK79" s="615"/>
      <c r="AL79" s="615"/>
      <c r="AM79" s="615"/>
      <c r="AN79" s="615"/>
      <c r="AO79" s="615"/>
      <c r="AP79" s="615"/>
      <c r="AQ79" s="615"/>
      <c r="AR79" s="615"/>
      <c r="AS79" s="615"/>
      <c r="AT79" s="615"/>
      <c r="AU79" s="615"/>
      <c r="AV79" s="615"/>
      <c r="AW79" s="615"/>
      <c r="AX79" s="615"/>
      <c r="AY79" s="615"/>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1846"/>
      <c r="CF79" s="1846"/>
      <c r="CG79" s="1846"/>
      <c r="CH79" s="1846"/>
      <c r="CI79" s="1846"/>
      <c r="CJ79" s="1846"/>
      <c r="CK79" s="1846"/>
      <c r="CL79" s="1846"/>
      <c r="CM79" s="1846"/>
      <c r="CN79" s="1846"/>
      <c r="CO79" s="1846"/>
      <c r="CP79" s="1846"/>
      <c r="CQ79" s="1846"/>
      <c r="CR79" s="1846"/>
      <c r="CS79" s="1846"/>
      <c r="CT79" s="1846"/>
      <c r="CU79" s="1846"/>
      <c r="CV79" s="1846"/>
      <c r="CW79" s="1846"/>
      <c r="CX79" s="1846"/>
      <c r="CY79" s="1846"/>
      <c r="CZ79" s="1846"/>
    </row>
    <row r="80" s="424" customFormat="true" ht="15" customHeight="true" x14ac:dyDescent="0.2">
      <c r="A80" s="1568"/>
      <c r="B80" s="1734"/>
      <c r="C80" s="1625"/>
      <c r="D80" s="1626"/>
      <c r="E80" s="1626"/>
      <c r="F80" s="1626"/>
      <c r="G80" s="1627"/>
      <c r="H80" s="1628"/>
      <c r="I80" s="1626"/>
      <c r="J80" s="1626"/>
      <c r="K80" s="1626"/>
      <c r="L80" s="1629"/>
      <c r="M80" s="1630"/>
      <c r="N80" s="1626"/>
      <c r="O80" s="1626"/>
      <c r="P80" s="1626"/>
      <c r="Q80" s="1627"/>
      <c r="R80" s="1628"/>
      <c r="S80" s="1626"/>
      <c r="T80" s="1626"/>
      <c r="U80" s="1626"/>
      <c r="V80" s="1626"/>
      <c r="W80" s="1626"/>
      <c r="X80" s="1626"/>
      <c r="Y80" s="1626"/>
      <c r="Z80" s="1626"/>
      <c r="AA80" s="1626"/>
      <c r="AB80" s="1626"/>
      <c r="AC80" s="1626"/>
      <c r="AD80" s="1938"/>
      <c r="AE80" s="615"/>
      <c r="AF80" s="615"/>
      <c r="AG80" s="615"/>
      <c r="AH80" s="615"/>
      <c r="AI80" s="615"/>
      <c r="AJ80" s="615"/>
      <c r="AK80" s="615"/>
      <c r="AL80" s="615"/>
      <c r="AM80" s="615"/>
      <c r="AN80" s="615"/>
      <c r="AO80" s="615"/>
      <c r="AP80" s="615"/>
      <c r="AQ80" s="615"/>
      <c r="AR80" s="615"/>
      <c r="AS80" s="615"/>
      <c r="AT80" s="615"/>
      <c r="AU80" s="615"/>
      <c r="AV80" s="615"/>
      <c r="AW80" s="615"/>
      <c r="AX80" s="615"/>
      <c r="AY80" s="615"/>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1846"/>
      <c r="CF80" s="1846"/>
      <c r="CG80" s="1846"/>
      <c r="CH80" s="1846"/>
      <c r="CI80" s="1846"/>
      <c r="CJ80" s="1846"/>
      <c r="CK80" s="1846"/>
      <c r="CL80" s="1846"/>
      <c r="CM80" s="1846"/>
      <c r="CN80" s="1846"/>
      <c r="CO80" s="1846"/>
      <c r="CP80" s="1846"/>
      <c r="CQ80" s="1846"/>
      <c r="CR80" s="1846"/>
      <c r="CS80" s="1846"/>
      <c r="CT80" s="1846"/>
      <c r="CU80" s="1846"/>
      <c r="CV80" s="1846"/>
      <c r="CW80" s="1846"/>
      <c r="CX80" s="1846"/>
      <c r="CY80" s="1846"/>
      <c r="CZ80" s="1846"/>
    </row>
    <row r="81" s="424" customFormat="true" ht="15" customHeight="true" x14ac:dyDescent="0.2">
      <c r="A81" s="1568"/>
      <c r="B81" s="1734"/>
      <c r="C81" s="1625"/>
      <c r="D81" s="1626"/>
      <c r="E81" s="1626"/>
      <c r="F81" s="1626"/>
      <c r="G81" s="1627"/>
      <c r="H81" s="1628"/>
      <c r="I81" s="1626"/>
      <c r="J81" s="1626"/>
      <c r="K81" s="1626"/>
      <c r="L81" s="1629"/>
      <c r="M81" s="1630"/>
      <c r="N81" s="1626"/>
      <c r="O81" s="1626"/>
      <c r="P81" s="1626"/>
      <c r="Q81" s="1627"/>
      <c r="R81" s="1628"/>
      <c r="S81" s="1626"/>
      <c r="T81" s="1626"/>
      <c r="U81" s="1626"/>
      <c r="V81" s="1626"/>
      <c r="W81" s="1626"/>
      <c r="X81" s="1626"/>
      <c r="Y81" s="1626"/>
      <c r="Z81" s="1626"/>
      <c r="AA81" s="1626"/>
      <c r="AB81" s="1626"/>
      <c r="AC81" s="1626"/>
      <c r="AD81" s="1938"/>
      <c r="AE81" s="615"/>
      <c r="AF81" s="615"/>
      <c r="AG81" s="615"/>
      <c r="AH81" s="615"/>
      <c r="AI81" s="615"/>
      <c r="AJ81" s="615"/>
      <c r="AK81" s="615"/>
      <c r="AL81" s="615"/>
      <c r="AM81" s="615"/>
      <c r="AN81" s="615"/>
      <c r="AO81" s="615"/>
      <c r="AP81" s="615"/>
      <c r="AQ81" s="615"/>
      <c r="AR81" s="615"/>
      <c r="AS81" s="615"/>
      <c r="AT81" s="615"/>
      <c r="AU81" s="615"/>
      <c r="AV81" s="615"/>
      <c r="AW81" s="615"/>
      <c r="AX81" s="615"/>
      <c r="AY81" s="615"/>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1846"/>
      <c r="CF81" s="1846"/>
      <c r="CG81" s="1846"/>
      <c r="CH81" s="1846"/>
      <c r="CI81" s="1846"/>
      <c r="CJ81" s="1846"/>
      <c r="CK81" s="1846"/>
      <c r="CL81" s="1846"/>
      <c r="CM81" s="1846"/>
      <c r="CN81" s="1846"/>
      <c r="CO81" s="1846"/>
      <c r="CP81" s="1846"/>
      <c r="CQ81" s="1846"/>
      <c r="CR81" s="1846"/>
      <c r="CS81" s="1846"/>
      <c r="CT81" s="1846"/>
      <c r="CU81" s="1846"/>
      <c r="CV81" s="1846"/>
      <c r="CW81" s="1846"/>
      <c r="CX81" s="1846"/>
      <c r="CY81" s="1846"/>
      <c r="CZ81" s="1846"/>
    </row>
    <row r="82" s="424" customFormat="true" ht="15" customHeight="true" x14ac:dyDescent="0.2">
      <c r="A82" s="1568"/>
      <c r="B82" s="1734"/>
      <c r="C82" s="1625"/>
      <c r="D82" s="1626"/>
      <c r="E82" s="1626"/>
      <c r="F82" s="1626"/>
      <c r="G82" s="1627"/>
      <c r="H82" s="1628"/>
      <c r="I82" s="1626"/>
      <c r="J82" s="1626"/>
      <c r="K82" s="1626"/>
      <c r="L82" s="1629"/>
      <c r="M82" s="1630"/>
      <c r="N82" s="1626"/>
      <c r="O82" s="1626"/>
      <c r="P82" s="1626"/>
      <c r="Q82" s="1627"/>
      <c r="R82" s="1628"/>
      <c r="S82" s="1626"/>
      <c r="T82" s="1626"/>
      <c r="U82" s="1626"/>
      <c r="V82" s="1626"/>
      <c r="W82" s="1626"/>
      <c r="X82" s="1626"/>
      <c r="Y82" s="1626"/>
      <c r="Z82" s="1626"/>
      <c r="AA82" s="1626"/>
      <c r="AB82" s="1626"/>
      <c r="AC82" s="1626"/>
      <c r="AD82" s="1938"/>
      <c r="AE82" s="615"/>
      <c r="AF82" s="615"/>
      <c r="AG82" s="615"/>
      <c r="AH82" s="615"/>
      <c r="AI82" s="615"/>
      <c r="AJ82" s="615"/>
      <c r="AK82" s="615"/>
      <c r="AL82" s="615"/>
      <c r="AM82" s="615"/>
      <c r="AN82" s="615"/>
      <c r="AO82" s="615"/>
      <c r="AP82" s="615"/>
      <c r="AQ82" s="615"/>
      <c r="AR82" s="615"/>
      <c r="AS82" s="615"/>
      <c r="AT82" s="615"/>
      <c r="AU82" s="615"/>
      <c r="AV82" s="615"/>
      <c r="AW82" s="615"/>
      <c r="AX82" s="615"/>
      <c r="AY82" s="615"/>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1846"/>
      <c r="CF82" s="1846"/>
      <c r="CG82" s="1846"/>
      <c r="CH82" s="1846"/>
      <c r="CI82" s="1846"/>
      <c r="CJ82" s="1846"/>
      <c r="CK82" s="1846"/>
      <c r="CL82" s="1846"/>
      <c r="CM82" s="1846"/>
      <c r="CN82" s="1846"/>
      <c r="CO82" s="1846"/>
      <c r="CP82" s="1846"/>
      <c r="CQ82" s="1846"/>
      <c r="CR82" s="1846"/>
      <c r="CS82" s="1846"/>
      <c r="CT82" s="1846"/>
      <c r="CU82" s="1846"/>
      <c r="CV82" s="1846"/>
      <c r="CW82" s="1846"/>
      <c r="CX82" s="1846"/>
      <c r="CY82" s="1846"/>
      <c r="CZ82" s="1846"/>
    </row>
    <row r="83" s="424" customFormat="true" ht="15" customHeight="true" x14ac:dyDescent="0.2">
      <c r="A83" s="1568"/>
      <c r="B83" s="1734"/>
      <c r="C83" s="1625"/>
      <c r="D83" s="1626"/>
      <c r="E83" s="1626"/>
      <c r="F83" s="1626"/>
      <c r="G83" s="1627"/>
      <c r="H83" s="1628"/>
      <c r="I83" s="1626"/>
      <c r="J83" s="1626"/>
      <c r="K83" s="1626"/>
      <c r="L83" s="1629"/>
      <c r="M83" s="1630"/>
      <c r="N83" s="1626"/>
      <c r="O83" s="1626"/>
      <c r="P83" s="1626"/>
      <c r="Q83" s="1627"/>
      <c r="R83" s="1628"/>
      <c r="S83" s="1626"/>
      <c r="T83" s="1626"/>
      <c r="U83" s="1626"/>
      <c r="V83" s="1626"/>
      <c r="W83" s="1626"/>
      <c r="X83" s="1626"/>
      <c r="Y83" s="1626"/>
      <c r="Z83" s="1626"/>
      <c r="AA83" s="1626"/>
      <c r="AB83" s="1626"/>
      <c r="AC83" s="1626"/>
      <c r="AD83" s="1938"/>
      <c r="AE83" s="615"/>
      <c r="AF83" s="615"/>
      <c r="AG83" s="615"/>
      <c r="AH83" s="615"/>
      <c r="AI83" s="615"/>
      <c r="AJ83" s="615"/>
      <c r="AK83" s="615"/>
      <c r="AL83" s="615"/>
      <c r="AM83" s="615"/>
      <c r="AN83" s="615"/>
      <c r="AO83" s="615"/>
      <c r="AP83" s="615"/>
      <c r="AQ83" s="615"/>
      <c r="AR83" s="615"/>
      <c r="AS83" s="615"/>
      <c r="AT83" s="615"/>
      <c r="AU83" s="615"/>
      <c r="AV83" s="615"/>
      <c r="AW83" s="615"/>
      <c r="AX83" s="615"/>
      <c r="AY83" s="615"/>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1846"/>
      <c r="CF83" s="1846"/>
      <c r="CG83" s="1846"/>
      <c r="CH83" s="1846"/>
      <c r="CI83" s="1846"/>
      <c r="CJ83" s="1846"/>
      <c r="CK83" s="1846"/>
      <c r="CL83" s="1846"/>
      <c r="CM83" s="1846"/>
      <c r="CN83" s="1846"/>
      <c r="CO83" s="1846"/>
      <c r="CP83" s="1846"/>
      <c r="CQ83" s="1846"/>
      <c r="CR83" s="1846"/>
      <c r="CS83" s="1846"/>
      <c r="CT83" s="1846"/>
      <c r="CU83" s="1846"/>
      <c r="CV83" s="1846"/>
      <c r="CW83" s="1846"/>
      <c r="CX83" s="1846"/>
      <c r="CY83" s="1846"/>
      <c r="CZ83" s="1846"/>
    </row>
    <row r="84" s="424" customFormat="true" ht="15" customHeight="true" x14ac:dyDescent="0.2">
      <c r="A84" s="1568"/>
      <c r="B84" s="1734"/>
      <c r="C84" s="1625"/>
      <c r="D84" s="1626"/>
      <c r="E84" s="1626"/>
      <c r="F84" s="1626"/>
      <c r="G84" s="1627"/>
      <c r="H84" s="1628"/>
      <c r="I84" s="1626"/>
      <c r="J84" s="1626"/>
      <c r="K84" s="1626"/>
      <c r="L84" s="1629"/>
      <c r="M84" s="1630"/>
      <c r="N84" s="1626"/>
      <c r="O84" s="1626"/>
      <c r="P84" s="1626"/>
      <c r="Q84" s="1627"/>
      <c r="R84" s="1628"/>
      <c r="S84" s="1626"/>
      <c r="T84" s="1626"/>
      <c r="U84" s="1626"/>
      <c r="V84" s="1626"/>
      <c r="W84" s="1626"/>
      <c r="X84" s="1626"/>
      <c r="Y84" s="1626"/>
      <c r="Z84" s="1626"/>
      <c r="AA84" s="1626"/>
      <c r="AB84" s="1626"/>
      <c r="AC84" s="1626"/>
      <c r="AD84" s="1938"/>
      <c r="AE84" s="615"/>
      <c r="AF84" s="615"/>
      <c r="AG84" s="615"/>
      <c r="AH84" s="615"/>
      <c r="AI84" s="615"/>
      <c r="AJ84" s="615"/>
      <c r="AK84" s="615"/>
      <c r="AL84" s="615"/>
      <c r="AM84" s="615"/>
      <c r="AN84" s="615"/>
      <c r="AO84" s="615"/>
      <c r="AP84" s="615"/>
      <c r="AQ84" s="615"/>
      <c r="AR84" s="615"/>
      <c r="AS84" s="615"/>
      <c r="AT84" s="615"/>
      <c r="AU84" s="615"/>
      <c r="AV84" s="615"/>
      <c r="AW84" s="615"/>
      <c r="AX84" s="615"/>
      <c r="AY84" s="615"/>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1846"/>
      <c r="CF84" s="1846"/>
      <c r="CG84" s="1846"/>
      <c r="CH84" s="1846"/>
      <c r="CI84" s="1846"/>
      <c r="CJ84" s="1846"/>
      <c r="CK84" s="1846"/>
      <c r="CL84" s="1846"/>
      <c r="CM84" s="1846"/>
      <c r="CN84" s="1846"/>
      <c r="CO84" s="1846"/>
      <c r="CP84" s="1846"/>
      <c r="CQ84" s="1846"/>
      <c r="CR84" s="1846"/>
      <c r="CS84" s="1846"/>
      <c r="CT84" s="1846"/>
      <c r="CU84" s="1846"/>
      <c r="CV84" s="1846"/>
      <c r="CW84" s="1846"/>
      <c r="CX84" s="1846"/>
      <c r="CY84" s="1846"/>
      <c r="CZ84" s="1846"/>
    </row>
    <row r="85" s="424" customFormat="true" ht="15" customHeight="true" x14ac:dyDescent="0.2">
      <c r="A85" s="1569"/>
      <c r="B85" s="1735"/>
      <c r="C85" s="1631"/>
      <c r="D85" s="1632"/>
      <c r="E85" s="1632"/>
      <c r="F85" s="1632"/>
      <c r="G85" s="1633"/>
      <c r="H85" s="1634"/>
      <c r="I85" s="1632"/>
      <c r="J85" s="1632"/>
      <c r="K85" s="1632"/>
      <c r="L85" s="1635"/>
      <c r="M85" s="1636"/>
      <c r="N85" s="1632"/>
      <c r="O85" s="1632"/>
      <c r="P85" s="1632"/>
      <c r="Q85" s="1633"/>
      <c r="R85" s="1634"/>
      <c r="S85" s="1632"/>
      <c r="T85" s="1632"/>
      <c r="U85" s="1632"/>
      <c r="V85" s="1632"/>
      <c r="W85" s="1632"/>
      <c r="X85" s="1632"/>
      <c r="Y85" s="1632"/>
      <c r="Z85" s="1632"/>
      <c r="AA85" s="1632"/>
      <c r="AB85" s="1632"/>
      <c r="AC85" s="1632"/>
      <c r="AD85" s="1939"/>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1846"/>
      <c r="CF85" s="1846"/>
      <c r="CG85" s="1846"/>
      <c r="CH85" s="1846"/>
      <c r="CI85" s="1846"/>
      <c r="CJ85" s="1846"/>
      <c r="CK85" s="1846"/>
      <c r="CL85" s="1846"/>
      <c r="CM85" s="1846"/>
      <c r="CN85" s="1846"/>
      <c r="CO85" s="1846"/>
      <c r="CP85" s="1846"/>
      <c r="CQ85" s="1846"/>
      <c r="CR85" s="1846"/>
      <c r="CS85" s="1846"/>
      <c r="CT85" s="1846"/>
      <c r="CU85" s="1846"/>
      <c r="CV85" s="1846"/>
      <c r="CW85" s="1846"/>
      <c r="CX85" s="1846"/>
      <c r="CY85" s="1846"/>
      <c r="CZ85" s="1846"/>
    </row>
    <row r="86" s="424" customFormat="true" ht="15" customHeight="true" x14ac:dyDescent="0.2">
      <c r="A86" s="778"/>
      <c r="B86" s="796"/>
      <c r="C86" s="872"/>
      <c r="D86" s="873"/>
      <c r="E86" s="873"/>
      <c r="F86" s="873"/>
      <c r="G86" s="874"/>
      <c r="H86" s="875"/>
      <c r="I86" s="873"/>
      <c r="J86" s="873"/>
      <c r="K86" s="873"/>
      <c r="L86" s="876"/>
      <c r="M86" s="877"/>
      <c r="N86" s="873"/>
      <c r="O86" s="873"/>
      <c r="P86" s="873"/>
      <c r="Q86" s="874"/>
      <c r="R86" s="875"/>
      <c r="S86" s="873"/>
      <c r="T86" s="873"/>
      <c r="U86" s="873"/>
      <c r="V86" s="873"/>
      <c r="W86" s="873"/>
      <c r="X86" s="873"/>
      <c r="Y86" s="873"/>
      <c r="Z86" s="873"/>
      <c r="AA86" s="873"/>
      <c r="AB86" s="878"/>
      <c r="AC86" s="879"/>
      <c r="AD86" s="890"/>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1846"/>
      <c r="CF86" s="1846"/>
      <c r="CG86" s="1846"/>
      <c r="CH86" s="1846"/>
      <c r="CI86" s="1846"/>
      <c r="CJ86" s="1846"/>
      <c r="CK86" s="1846"/>
      <c r="CL86" s="1846"/>
      <c r="CM86" s="1846"/>
      <c r="CN86" s="1846"/>
      <c r="CO86" s="1846"/>
      <c r="CP86" s="1846"/>
      <c r="CQ86" s="1846"/>
      <c r="CR86" s="1846"/>
      <c r="CS86" s="1846"/>
      <c r="CT86" s="1846"/>
      <c r="CU86" s="1846"/>
      <c r="CV86" s="1846"/>
      <c r="CW86" s="1846"/>
      <c r="CX86" s="1846"/>
      <c r="CY86" s="1846"/>
      <c r="CZ86" s="1846"/>
    </row>
    <row r="87" s="424" customFormat="true" ht="15" customHeight="true" x14ac:dyDescent="0.2">
      <c r="A87" s="778"/>
      <c r="B87" s="796"/>
      <c r="C87" s="872"/>
      <c r="D87" s="873"/>
      <c r="E87" s="873"/>
      <c r="F87" s="873"/>
      <c r="G87" s="874"/>
      <c r="H87" s="875"/>
      <c r="I87" s="873"/>
      <c r="J87" s="873"/>
      <c r="K87" s="873"/>
      <c r="L87" s="876"/>
      <c r="M87" s="877"/>
      <c r="N87" s="873"/>
      <c r="O87" s="873"/>
      <c r="P87" s="873"/>
      <c r="Q87" s="874"/>
      <c r="R87" s="875"/>
      <c r="S87" s="873"/>
      <c r="T87" s="873"/>
      <c r="U87" s="873"/>
      <c r="V87" s="873"/>
      <c r="W87" s="873"/>
      <c r="X87" s="873"/>
      <c r="Y87" s="873"/>
      <c r="Z87" s="873"/>
      <c r="AA87" s="873"/>
      <c r="AB87" s="878"/>
      <c r="AC87" s="879"/>
      <c r="AD87" s="890"/>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1846"/>
      <c r="CF87" s="1846"/>
      <c r="CG87" s="1846"/>
      <c r="CH87" s="1846"/>
      <c r="CI87" s="1846"/>
      <c r="CJ87" s="1846"/>
      <c r="CK87" s="1846"/>
      <c r="CL87" s="1846"/>
      <c r="CM87" s="1846"/>
      <c r="CN87" s="1846"/>
      <c r="CO87" s="1846"/>
      <c r="CP87" s="1846"/>
      <c r="CQ87" s="1846"/>
      <c r="CR87" s="1846"/>
      <c r="CS87" s="1846"/>
      <c r="CT87" s="1846"/>
      <c r="CU87" s="1846"/>
      <c r="CV87" s="1846"/>
      <c r="CW87" s="1846"/>
      <c r="CX87" s="1846"/>
      <c r="CY87" s="1846"/>
      <c r="CZ87" s="1846"/>
    </row>
    <row r="88" s="424" customFormat="true" ht="15" customHeight="true" x14ac:dyDescent="0.2">
      <c r="A88" s="778"/>
      <c r="B88" s="796"/>
      <c r="C88" s="872"/>
      <c r="D88" s="873"/>
      <c r="E88" s="873"/>
      <c r="F88" s="873"/>
      <c r="G88" s="874"/>
      <c r="H88" s="875"/>
      <c r="I88" s="873"/>
      <c r="J88" s="873"/>
      <c r="K88" s="873"/>
      <c r="L88" s="876"/>
      <c r="M88" s="877"/>
      <c r="N88" s="873"/>
      <c r="O88" s="873"/>
      <c r="P88" s="873"/>
      <c r="Q88" s="874"/>
      <c r="R88" s="875"/>
      <c r="S88" s="873"/>
      <c r="T88" s="873"/>
      <c r="U88" s="873"/>
      <c r="V88" s="873"/>
      <c r="W88" s="873"/>
      <c r="X88" s="873"/>
      <c r="Y88" s="873"/>
      <c r="Z88" s="873"/>
      <c r="AA88" s="873"/>
      <c r="AB88" s="878"/>
      <c r="AC88" s="879"/>
      <c r="AD88" s="890"/>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1846"/>
      <c r="CF88" s="1846"/>
      <c r="CG88" s="1846"/>
      <c r="CH88" s="1846"/>
      <c r="CI88" s="1846"/>
      <c r="CJ88" s="1846"/>
      <c r="CK88" s="1846"/>
      <c r="CL88" s="1846"/>
      <c r="CM88" s="1846"/>
      <c r="CN88" s="1846"/>
      <c r="CO88" s="1846"/>
      <c r="CP88" s="1846"/>
      <c r="CQ88" s="1846"/>
      <c r="CR88" s="1846"/>
      <c r="CS88" s="1846"/>
      <c r="CT88" s="1846"/>
      <c r="CU88" s="1846"/>
      <c r="CV88" s="1846"/>
      <c r="CW88" s="1846"/>
      <c r="CX88" s="1846"/>
      <c r="CY88" s="1846"/>
      <c r="CZ88" s="1846"/>
    </row>
    <row r="89" s="424" customFormat="true" ht="15" customHeight="true" x14ac:dyDescent="0.2">
      <c r="A89" s="778"/>
      <c r="B89" s="796"/>
      <c r="C89" s="872"/>
      <c r="D89" s="873"/>
      <c r="E89" s="873"/>
      <c r="F89" s="873"/>
      <c r="G89" s="874"/>
      <c r="H89" s="875"/>
      <c r="I89" s="873"/>
      <c r="J89" s="873"/>
      <c r="K89" s="873"/>
      <c r="L89" s="876"/>
      <c r="M89" s="877"/>
      <c r="N89" s="873"/>
      <c r="O89" s="873"/>
      <c r="P89" s="873"/>
      <c r="Q89" s="874"/>
      <c r="R89" s="875"/>
      <c r="S89" s="873"/>
      <c r="T89" s="873"/>
      <c r="U89" s="873"/>
      <c r="V89" s="873"/>
      <c r="W89" s="873"/>
      <c r="X89" s="873"/>
      <c r="Y89" s="873"/>
      <c r="Z89" s="873"/>
      <c r="AA89" s="873"/>
      <c r="AB89" s="878"/>
      <c r="AC89" s="879"/>
      <c r="AD89" s="890"/>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1846"/>
      <c r="CF89" s="1846"/>
      <c r="CG89" s="1846"/>
      <c r="CH89" s="1846"/>
      <c r="CI89" s="1846"/>
      <c r="CJ89" s="1846"/>
      <c r="CK89" s="1846"/>
      <c r="CL89" s="1846"/>
      <c r="CM89" s="1846"/>
      <c r="CN89" s="1846"/>
      <c r="CO89" s="1846"/>
      <c r="CP89" s="1846"/>
      <c r="CQ89" s="1846"/>
      <c r="CR89" s="1846"/>
      <c r="CS89" s="1846"/>
      <c r="CT89" s="1846"/>
      <c r="CU89" s="1846"/>
      <c r="CV89" s="1846"/>
      <c r="CW89" s="1846"/>
      <c r="CX89" s="1846"/>
      <c r="CY89" s="1846"/>
      <c r="CZ89" s="1846"/>
    </row>
    <row r="90" s="424" customFormat="true" ht="15" customHeight="true" x14ac:dyDescent="0.2">
      <c r="A90" s="779"/>
      <c r="B90" s="797"/>
      <c r="C90" s="881"/>
      <c r="D90" s="882"/>
      <c r="E90" s="882"/>
      <c r="F90" s="882"/>
      <c r="G90" s="883"/>
      <c r="H90" s="884"/>
      <c r="I90" s="882"/>
      <c r="J90" s="882"/>
      <c r="K90" s="882"/>
      <c r="L90" s="885"/>
      <c r="M90" s="886"/>
      <c r="N90" s="882"/>
      <c r="O90" s="882"/>
      <c r="P90" s="882"/>
      <c r="Q90" s="883"/>
      <c r="R90" s="884"/>
      <c r="S90" s="882"/>
      <c r="T90" s="882"/>
      <c r="U90" s="882"/>
      <c r="V90" s="882"/>
      <c r="W90" s="882"/>
      <c r="X90" s="882"/>
      <c r="Y90" s="882"/>
      <c r="Z90" s="882"/>
      <c r="AA90" s="882"/>
      <c r="AB90" s="887"/>
      <c r="AC90" s="879"/>
      <c r="AD90" s="890"/>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1846"/>
      <c r="CF90" s="1846"/>
      <c r="CG90" s="1846"/>
      <c r="CH90" s="1846"/>
      <c r="CI90" s="1846"/>
      <c r="CJ90" s="1846"/>
      <c r="CK90" s="1846"/>
      <c r="CL90" s="1846"/>
      <c r="CM90" s="1846"/>
      <c r="CN90" s="1846"/>
      <c r="CO90" s="1846"/>
      <c r="CP90" s="1846"/>
      <c r="CQ90" s="1846"/>
      <c r="CR90" s="1846"/>
      <c r="CS90" s="1846"/>
      <c r="CT90" s="1846"/>
      <c r="CU90" s="1846"/>
      <c r="CV90" s="1846"/>
      <c r="CW90" s="1846"/>
      <c r="CX90" s="1846"/>
      <c r="CY90" s="1846"/>
      <c r="CZ90" s="1846"/>
    </row>
    <row r="91" s="424" customFormat="true" ht="15" customHeight="true" x14ac:dyDescent="0.2">
      <c r="A91" s="707"/>
      <c r="B91" s="798"/>
      <c r="C91" s="888"/>
      <c r="D91" s="879"/>
      <c r="E91" s="879"/>
      <c r="F91" s="879"/>
      <c r="G91" s="880"/>
      <c r="H91" s="889"/>
      <c r="I91" s="879"/>
      <c r="J91" s="879"/>
      <c r="K91" s="879"/>
      <c r="L91" s="890"/>
      <c r="M91" s="888"/>
      <c r="N91" s="879"/>
      <c r="O91" s="879"/>
      <c r="P91" s="879"/>
      <c r="Q91" s="880"/>
      <c r="R91" s="889"/>
      <c r="S91" s="879"/>
      <c r="T91" s="879"/>
      <c r="U91" s="879"/>
      <c r="V91" s="879"/>
      <c r="W91" s="879"/>
      <c r="X91" s="879"/>
      <c r="Y91" s="879"/>
      <c r="Z91" s="879"/>
      <c r="AA91" s="879"/>
      <c r="AB91" s="879"/>
      <c r="AC91" s="879"/>
      <c r="AD91" s="890"/>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1846"/>
      <c r="CF91" s="1846"/>
      <c r="CG91" s="1846"/>
      <c r="CH91" s="1846"/>
      <c r="CI91" s="1846"/>
      <c r="CJ91" s="1846"/>
      <c r="CK91" s="1846"/>
      <c r="CL91" s="1846"/>
      <c r="CM91" s="1846"/>
      <c r="CN91" s="1846"/>
      <c r="CO91" s="1846"/>
      <c r="CP91" s="1846"/>
      <c r="CQ91" s="1846"/>
      <c r="CR91" s="1846"/>
      <c r="CS91" s="1846"/>
      <c r="CT91" s="1846"/>
      <c r="CU91" s="1846"/>
      <c r="CV91" s="1846"/>
      <c r="CW91" s="1846"/>
      <c r="CX91" s="1846"/>
      <c r="CY91" s="1846"/>
      <c r="CZ91" s="1846"/>
    </row>
    <row r="92" s="424" customFormat="true" ht="15" customHeight="true" x14ac:dyDescent="0.2">
      <c r="A92" s="707"/>
      <c r="B92" s="798"/>
      <c r="C92" s="888"/>
      <c r="D92" s="879"/>
      <c r="E92" s="879"/>
      <c r="F92" s="879"/>
      <c r="G92" s="880"/>
      <c r="H92" s="889"/>
      <c r="I92" s="879"/>
      <c r="J92" s="879"/>
      <c r="K92" s="879"/>
      <c r="L92" s="890"/>
      <c r="M92" s="888"/>
      <c r="N92" s="879"/>
      <c r="O92" s="879"/>
      <c r="P92" s="879"/>
      <c r="Q92" s="880"/>
      <c r="R92" s="889"/>
      <c r="S92" s="879"/>
      <c r="T92" s="879"/>
      <c r="U92" s="879"/>
      <c r="V92" s="879"/>
      <c r="W92" s="879"/>
      <c r="X92" s="879"/>
      <c r="Y92" s="879"/>
      <c r="Z92" s="879"/>
      <c r="AA92" s="879"/>
      <c r="AB92" s="879"/>
      <c r="AC92" s="879"/>
      <c r="AD92" s="890"/>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1846"/>
      <c r="CF92" s="1846"/>
      <c r="CG92" s="1846"/>
      <c r="CH92" s="1846"/>
      <c r="CI92" s="1846"/>
      <c r="CJ92" s="1846"/>
      <c r="CK92" s="1846"/>
      <c r="CL92" s="1846"/>
      <c r="CM92" s="1846"/>
      <c r="CN92" s="1846"/>
      <c r="CO92" s="1846"/>
      <c r="CP92" s="1846"/>
      <c r="CQ92" s="1846"/>
      <c r="CR92" s="1846"/>
      <c r="CS92" s="1846"/>
      <c r="CT92" s="1846"/>
      <c r="CU92" s="1846"/>
      <c r="CV92" s="1846"/>
      <c r="CW92" s="1846"/>
      <c r="CX92" s="1846"/>
      <c r="CY92" s="1846"/>
      <c r="CZ92" s="1846"/>
    </row>
    <row r="93" s="424" customFormat="true" ht="15" customHeight="true" x14ac:dyDescent="0.2">
      <c r="A93" s="780"/>
      <c r="B93" s="799"/>
      <c r="C93" s="712"/>
      <c r="D93" s="713"/>
      <c r="E93" s="713"/>
      <c r="F93" s="713"/>
      <c r="G93" s="762"/>
      <c r="H93" s="752"/>
      <c r="I93" s="713"/>
      <c r="J93" s="713"/>
      <c r="K93" s="713"/>
      <c r="L93" s="729"/>
      <c r="M93" s="712"/>
      <c r="N93" s="713"/>
      <c r="O93" s="713"/>
      <c r="P93" s="713"/>
      <c r="Q93" s="762"/>
      <c r="R93" s="752"/>
      <c r="S93" s="713"/>
      <c r="T93" s="713"/>
      <c r="U93" s="713"/>
      <c r="V93" s="713"/>
      <c r="W93" s="713"/>
      <c r="X93" s="713"/>
      <c r="Y93" s="713"/>
      <c r="Z93" s="713"/>
      <c r="AA93" s="713"/>
      <c r="AB93" s="713"/>
      <c r="AC93" s="879"/>
      <c r="AD93" s="890"/>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1846"/>
      <c r="CF93" s="1846"/>
      <c r="CG93" s="1846"/>
      <c r="CH93" s="1846"/>
      <c r="CI93" s="1846"/>
      <c r="CJ93" s="1846"/>
      <c r="CK93" s="1846"/>
      <c r="CL93" s="1846"/>
      <c r="CM93" s="1846"/>
      <c r="CN93" s="1846"/>
      <c r="CO93" s="1846"/>
      <c r="CP93" s="1846"/>
      <c r="CQ93" s="1846"/>
      <c r="CR93" s="1846"/>
      <c r="CS93" s="1846"/>
      <c r="CT93" s="1846"/>
      <c r="CU93" s="1846"/>
      <c r="CV93" s="1846"/>
      <c r="CW93" s="1846"/>
      <c r="CX93" s="1846"/>
      <c r="CY93" s="1846"/>
      <c r="CZ93" s="1846"/>
    </row>
    <row r="94" s="424" customFormat="true" ht="15" customHeight="true" x14ac:dyDescent="0.2">
      <c r="A94" s="992"/>
      <c r="B94" s="799"/>
      <c r="C94" s="712"/>
      <c r="D94" s="714"/>
      <c r="E94" s="714"/>
      <c r="F94" s="714"/>
      <c r="G94" s="763"/>
      <c r="H94" s="752"/>
      <c r="I94" s="714"/>
      <c r="J94" s="714"/>
      <c r="K94" s="714"/>
      <c r="L94" s="730"/>
      <c r="M94" s="712"/>
      <c r="N94" s="714"/>
      <c r="O94" s="714"/>
      <c r="P94" s="714"/>
      <c r="Q94" s="763"/>
      <c r="R94" s="752"/>
      <c r="S94" s="714"/>
      <c r="T94" s="714"/>
      <c r="U94" s="714"/>
      <c r="V94" s="714"/>
      <c r="W94" s="714"/>
      <c r="X94" s="714"/>
      <c r="Y94" s="714"/>
      <c r="Z94" s="714"/>
      <c r="AA94" s="714"/>
      <c r="AB94" s="714"/>
      <c r="AC94" s="879"/>
      <c r="AD94" s="890"/>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1846"/>
      <c r="CF94" s="1846"/>
      <c r="CG94" s="1846"/>
      <c r="CH94" s="1846"/>
      <c r="CI94" s="1846"/>
      <c r="CJ94" s="1846"/>
      <c r="CK94" s="1846"/>
      <c r="CL94" s="1846"/>
      <c r="CM94" s="1846"/>
      <c r="CN94" s="1846"/>
      <c r="CO94" s="1846"/>
      <c r="CP94" s="1846"/>
      <c r="CQ94" s="1846"/>
      <c r="CR94" s="1846"/>
      <c r="CS94" s="1846"/>
      <c r="CT94" s="1846"/>
      <c r="CU94" s="1846"/>
      <c r="CV94" s="1846"/>
      <c r="CW94" s="1846"/>
      <c r="CX94" s="1846"/>
      <c r="CY94" s="1846"/>
      <c r="CZ94" s="1846"/>
    </row>
    <row r="95" s="424" customFormat="true" ht="15" customHeight="true" x14ac:dyDescent="0.2">
      <c r="A95" s="780"/>
      <c r="B95" s="800"/>
      <c r="C95" s="891"/>
      <c r="D95" s="892"/>
      <c r="E95" s="892"/>
      <c r="F95" s="892"/>
      <c r="G95" s="893"/>
      <c r="H95" s="894"/>
      <c r="I95" s="892"/>
      <c r="J95" s="892"/>
      <c r="K95" s="892"/>
      <c r="L95" s="895"/>
      <c r="M95" s="891"/>
      <c r="N95" s="892"/>
      <c r="O95" s="892"/>
      <c r="P95" s="892"/>
      <c r="Q95" s="893"/>
      <c r="R95" s="894"/>
      <c r="S95" s="892"/>
      <c r="T95" s="892"/>
      <c r="U95" s="892"/>
      <c r="V95" s="892"/>
      <c r="W95" s="892"/>
      <c r="X95" s="892"/>
      <c r="Y95" s="892"/>
      <c r="Z95" s="892"/>
      <c r="AA95" s="892"/>
      <c r="AB95" s="892"/>
      <c r="AC95" s="879"/>
      <c r="AD95" s="890"/>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1846"/>
      <c r="CF95" s="1846"/>
      <c r="CG95" s="1846"/>
      <c r="CH95" s="1846"/>
      <c r="CI95" s="1846"/>
      <c r="CJ95" s="1846"/>
      <c r="CK95" s="1846"/>
      <c r="CL95" s="1846"/>
      <c r="CM95" s="1846"/>
      <c r="CN95" s="1846"/>
      <c r="CO95" s="1846"/>
      <c r="CP95" s="1846"/>
      <c r="CQ95" s="1846"/>
      <c r="CR95" s="1846"/>
      <c r="CS95" s="1846"/>
      <c r="CT95" s="1846"/>
      <c r="CU95" s="1846"/>
      <c r="CV95" s="1846"/>
      <c r="CW95" s="1846"/>
      <c r="CX95" s="1846"/>
      <c r="CY95" s="1846"/>
      <c r="CZ95" s="1846"/>
    </row>
    <row r="96" s="131" customFormat="true" ht="15" customHeight="true" x14ac:dyDescent="0.2">
      <c r="A96" s="992"/>
      <c r="B96" s="800"/>
      <c r="C96" s="891"/>
      <c r="D96" s="892"/>
      <c r="E96" s="892"/>
      <c r="F96" s="892"/>
      <c r="G96" s="893"/>
      <c r="H96" s="894"/>
      <c r="I96" s="892"/>
      <c r="J96" s="892"/>
      <c r="K96" s="892"/>
      <c r="L96" s="895"/>
      <c r="M96" s="891"/>
      <c r="N96" s="892"/>
      <c r="O96" s="892"/>
      <c r="P96" s="892"/>
      <c r="Q96" s="893"/>
      <c r="R96" s="894"/>
      <c r="S96" s="892"/>
      <c r="T96" s="892"/>
      <c r="U96" s="892"/>
      <c r="V96" s="892"/>
      <c r="W96" s="892"/>
      <c r="X96" s="892"/>
      <c r="Y96" s="892"/>
      <c r="Z96" s="892"/>
      <c r="AA96" s="892"/>
      <c r="AB96" s="892"/>
      <c r="AC96" s="879"/>
      <c r="AD96" s="890"/>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1846"/>
      <c r="CF96" s="1846"/>
      <c r="CG96" s="1846"/>
      <c r="CH96" s="1846"/>
      <c r="CI96" s="1846"/>
      <c r="CJ96" s="1846"/>
      <c r="CK96" s="1846"/>
      <c r="CL96" s="1846"/>
      <c r="CM96" s="1846"/>
      <c r="CN96" s="1846"/>
      <c r="CO96" s="1846"/>
      <c r="CP96" s="1846"/>
      <c r="CQ96" s="1846"/>
      <c r="CR96" s="1846"/>
      <c r="CS96" s="1846"/>
      <c r="CT96" s="1846"/>
      <c r="CU96" s="1846"/>
      <c r="CV96" s="1846"/>
      <c r="CW96" s="1846"/>
      <c r="CX96" s="1846"/>
      <c r="CY96" s="1846"/>
      <c r="CZ96" s="1846"/>
    </row>
    <row r="97" s="131" customFormat="true" ht="15" customHeight="true" x14ac:dyDescent="0.2">
      <c r="A97" s="780"/>
      <c r="B97" s="800"/>
      <c r="C97" s="891"/>
      <c r="D97" s="892"/>
      <c r="E97" s="892"/>
      <c r="F97" s="892"/>
      <c r="G97" s="893"/>
      <c r="H97" s="894"/>
      <c r="I97" s="892"/>
      <c r="J97" s="892"/>
      <c r="K97" s="892"/>
      <c r="L97" s="895"/>
      <c r="M97" s="891"/>
      <c r="N97" s="892"/>
      <c r="O97" s="892"/>
      <c r="P97" s="892"/>
      <c r="Q97" s="893"/>
      <c r="R97" s="894"/>
      <c r="S97" s="892"/>
      <c r="T97" s="892"/>
      <c r="U97" s="892"/>
      <c r="V97" s="892"/>
      <c r="W97" s="892"/>
      <c r="X97" s="892"/>
      <c r="Y97" s="892"/>
      <c r="Z97" s="892"/>
      <c r="AA97" s="892"/>
      <c r="AB97" s="892"/>
      <c r="AC97" s="879"/>
      <c r="AD97" s="890"/>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1846"/>
      <c r="CF97" s="1846"/>
      <c r="CG97" s="1846"/>
      <c r="CH97" s="1846"/>
      <c r="CI97" s="1846"/>
      <c r="CJ97" s="1846"/>
      <c r="CK97" s="1846"/>
      <c r="CL97" s="1846"/>
      <c r="CM97" s="1846"/>
      <c r="CN97" s="1846"/>
      <c r="CO97" s="1846"/>
      <c r="CP97" s="1846"/>
      <c r="CQ97" s="1846"/>
      <c r="CR97" s="1846"/>
      <c r="CS97" s="1846"/>
      <c r="CT97" s="1846"/>
      <c r="CU97" s="1846"/>
      <c r="CV97" s="1846"/>
      <c r="CW97" s="1846"/>
      <c r="CX97" s="1846"/>
      <c r="CY97" s="1846"/>
      <c r="CZ97" s="1846"/>
    </row>
    <row r="98" s="131" customFormat="true" ht="15" customHeight="true" x14ac:dyDescent="0.2">
      <c r="A98" s="992"/>
      <c r="B98" s="800"/>
      <c r="C98" s="891"/>
      <c r="D98" s="892"/>
      <c r="E98" s="892"/>
      <c r="F98" s="892"/>
      <c r="G98" s="893"/>
      <c r="H98" s="894"/>
      <c r="I98" s="892"/>
      <c r="J98" s="892"/>
      <c r="K98" s="892"/>
      <c r="L98" s="895"/>
      <c r="M98" s="891"/>
      <c r="N98" s="892"/>
      <c r="O98" s="892"/>
      <c r="P98" s="892"/>
      <c r="Q98" s="893"/>
      <c r="R98" s="894"/>
      <c r="S98" s="892"/>
      <c r="T98" s="892"/>
      <c r="U98" s="892"/>
      <c r="V98" s="892"/>
      <c r="W98" s="892"/>
      <c r="X98" s="892"/>
      <c r="Y98" s="892"/>
      <c r="Z98" s="892"/>
      <c r="AA98" s="892"/>
      <c r="AB98" s="892"/>
      <c r="AC98" s="879"/>
      <c r="AD98" s="890"/>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1846"/>
      <c r="CF98" s="1846"/>
      <c r="CG98" s="1846"/>
      <c r="CH98" s="1846"/>
      <c r="CI98" s="1846"/>
      <c r="CJ98" s="1846"/>
      <c r="CK98" s="1846"/>
      <c r="CL98" s="1846"/>
      <c r="CM98" s="1846"/>
      <c r="CN98" s="1846"/>
      <c r="CO98" s="1846"/>
      <c r="CP98" s="1846"/>
      <c r="CQ98" s="1846"/>
      <c r="CR98" s="1846"/>
      <c r="CS98" s="1846"/>
      <c r="CT98" s="1846"/>
      <c r="CU98" s="1846"/>
      <c r="CV98" s="1846"/>
      <c r="CW98" s="1846"/>
      <c r="CX98" s="1846"/>
      <c r="CY98" s="1846"/>
      <c r="CZ98" s="1846"/>
    </row>
    <row r="99" s="131" customFormat="true" ht="15" customHeight="true" x14ac:dyDescent="0.2">
      <c r="A99" s="992"/>
      <c r="B99" s="800"/>
      <c r="C99" s="891"/>
      <c r="D99" s="892"/>
      <c r="E99" s="892"/>
      <c r="F99" s="892"/>
      <c r="G99" s="893"/>
      <c r="H99" s="894"/>
      <c r="I99" s="892"/>
      <c r="J99" s="892"/>
      <c r="K99" s="892"/>
      <c r="L99" s="895"/>
      <c r="M99" s="891"/>
      <c r="N99" s="892"/>
      <c r="O99" s="892"/>
      <c r="P99" s="892"/>
      <c r="Q99" s="893"/>
      <c r="R99" s="894"/>
      <c r="S99" s="892"/>
      <c r="T99" s="892"/>
      <c r="U99" s="892"/>
      <c r="V99" s="892"/>
      <c r="W99" s="892"/>
      <c r="X99" s="892"/>
      <c r="Y99" s="892"/>
      <c r="Z99" s="892"/>
      <c r="AA99" s="892"/>
      <c r="AB99" s="892"/>
      <c r="AC99" s="879"/>
      <c r="AD99" s="890"/>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1846"/>
      <c r="CF99" s="1846"/>
      <c r="CG99" s="1846"/>
      <c r="CH99" s="1846"/>
      <c r="CI99" s="1846"/>
      <c r="CJ99" s="1846"/>
      <c r="CK99" s="1846"/>
      <c r="CL99" s="1846"/>
      <c r="CM99" s="1846"/>
      <c r="CN99" s="1846"/>
      <c r="CO99" s="1846"/>
      <c r="CP99" s="1846"/>
      <c r="CQ99" s="1846"/>
      <c r="CR99" s="1846"/>
      <c r="CS99" s="1846"/>
      <c r="CT99" s="1846"/>
      <c r="CU99" s="1846"/>
      <c r="CV99" s="1846"/>
      <c r="CW99" s="1846"/>
      <c r="CX99" s="1846"/>
      <c r="CY99" s="1846"/>
      <c r="CZ99" s="1846"/>
    </row>
    <row r="100" s="131" customFormat="true" ht="15" customHeight="true" x14ac:dyDescent="0.2">
      <c r="A100" s="992"/>
      <c r="B100" s="800"/>
      <c r="C100" s="891"/>
      <c r="D100" s="892"/>
      <c r="E100" s="892"/>
      <c r="F100" s="892"/>
      <c r="G100" s="893"/>
      <c r="H100" s="894"/>
      <c r="I100" s="892"/>
      <c r="J100" s="892"/>
      <c r="K100" s="892"/>
      <c r="L100" s="895"/>
      <c r="M100" s="891"/>
      <c r="N100" s="892"/>
      <c r="O100" s="892"/>
      <c r="P100" s="892"/>
      <c r="Q100" s="893"/>
      <c r="R100" s="894"/>
      <c r="S100" s="892"/>
      <c r="T100" s="892"/>
      <c r="U100" s="892"/>
      <c r="V100" s="892"/>
      <c r="W100" s="892"/>
      <c r="X100" s="892"/>
      <c r="Y100" s="892"/>
      <c r="Z100" s="892"/>
      <c r="AA100" s="892"/>
      <c r="AB100" s="892"/>
      <c r="AC100" s="879"/>
      <c r="AD100" s="890"/>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1846"/>
      <c r="CF100" s="1846"/>
      <c r="CG100" s="1846"/>
      <c r="CH100" s="1846"/>
      <c r="CI100" s="1846"/>
      <c r="CJ100" s="1846"/>
      <c r="CK100" s="1846"/>
      <c r="CL100" s="1846"/>
      <c r="CM100" s="1846"/>
      <c r="CN100" s="1846"/>
      <c r="CO100" s="1846"/>
      <c r="CP100" s="1846"/>
      <c r="CQ100" s="1846"/>
      <c r="CR100" s="1846"/>
      <c r="CS100" s="1846"/>
      <c r="CT100" s="1846"/>
      <c r="CU100" s="1846"/>
      <c r="CV100" s="1846"/>
      <c r="CW100" s="1846"/>
      <c r="CX100" s="1846"/>
      <c r="CY100" s="1846"/>
      <c r="CZ100" s="1846"/>
    </row>
    <row r="101" s="131" customFormat="true" ht="15" customHeight="true" x14ac:dyDescent="0.2">
      <c r="A101" s="780"/>
      <c r="B101" s="800"/>
      <c r="C101" s="891"/>
      <c r="D101" s="892"/>
      <c r="E101" s="892"/>
      <c r="F101" s="892"/>
      <c r="G101" s="893"/>
      <c r="H101" s="894"/>
      <c r="I101" s="892"/>
      <c r="J101" s="892"/>
      <c r="K101" s="892"/>
      <c r="L101" s="895"/>
      <c r="M101" s="891"/>
      <c r="N101" s="892"/>
      <c r="O101" s="892"/>
      <c r="P101" s="892"/>
      <c r="Q101" s="893"/>
      <c r="R101" s="894"/>
      <c r="S101" s="892"/>
      <c r="T101" s="892"/>
      <c r="U101" s="892"/>
      <c r="V101" s="892"/>
      <c r="W101" s="892"/>
      <c r="X101" s="892"/>
      <c r="Y101" s="892"/>
      <c r="Z101" s="892"/>
      <c r="AA101" s="892"/>
      <c r="AB101" s="892"/>
      <c r="AC101" s="879"/>
      <c r="AD101" s="890"/>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1846"/>
      <c r="CF101" s="1846"/>
      <c r="CG101" s="1846"/>
      <c r="CH101" s="1846"/>
      <c r="CI101" s="1846"/>
      <c r="CJ101" s="1846"/>
      <c r="CK101" s="1846"/>
      <c r="CL101" s="1846"/>
      <c r="CM101" s="1846"/>
      <c r="CN101" s="1846"/>
      <c r="CO101" s="1846"/>
      <c r="CP101" s="1846"/>
      <c r="CQ101" s="1846"/>
      <c r="CR101" s="1846"/>
      <c r="CS101" s="1846"/>
      <c r="CT101" s="1846"/>
      <c r="CU101" s="1846"/>
      <c r="CV101" s="1846"/>
      <c r="CW101" s="1846"/>
      <c r="CX101" s="1846"/>
      <c r="CY101" s="1846"/>
      <c r="CZ101" s="1846"/>
    </row>
    <row r="102" s="131" customFormat="true" ht="15" customHeight="true" x14ac:dyDescent="0.2">
      <c r="A102" s="992"/>
      <c r="B102" s="800"/>
      <c r="C102" s="891"/>
      <c r="D102" s="892"/>
      <c r="E102" s="892"/>
      <c r="F102" s="892"/>
      <c r="G102" s="893"/>
      <c r="H102" s="894"/>
      <c r="I102" s="892"/>
      <c r="J102" s="892"/>
      <c r="K102" s="892"/>
      <c r="L102" s="895"/>
      <c r="M102" s="891"/>
      <c r="N102" s="892"/>
      <c r="O102" s="892"/>
      <c r="P102" s="892"/>
      <c r="Q102" s="893"/>
      <c r="R102" s="894"/>
      <c r="S102" s="892"/>
      <c r="T102" s="892"/>
      <c r="U102" s="892"/>
      <c r="V102" s="892"/>
      <c r="W102" s="892"/>
      <c r="X102" s="892"/>
      <c r="Y102" s="892"/>
      <c r="Z102" s="892"/>
      <c r="AA102" s="892"/>
      <c r="AB102" s="892"/>
      <c r="AC102" s="879"/>
      <c r="AD102" s="890"/>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1846"/>
      <c r="CF102" s="1846"/>
      <c r="CG102" s="1846"/>
      <c r="CH102" s="1846"/>
      <c r="CI102" s="1846"/>
      <c r="CJ102" s="1846"/>
      <c r="CK102" s="1846"/>
      <c r="CL102" s="1846"/>
      <c r="CM102" s="1846"/>
      <c r="CN102" s="1846"/>
      <c r="CO102" s="1846"/>
      <c r="CP102" s="1846"/>
      <c r="CQ102" s="1846"/>
      <c r="CR102" s="1846"/>
      <c r="CS102" s="1846"/>
      <c r="CT102" s="1846"/>
      <c r="CU102" s="1846"/>
      <c r="CV102" s="1846"/>
      <c r="CW102" s="1846"/>
      <c r="CX102" s="1846"/>
      <c r="CY102" s="1846"/>
      <c r="CZ102" s="1846"/>
    </row>
    <row r="103" s="131" customFormat="true" ht="15" customHeight="true" x14ac:dyDescent="0.2">
      <c r="A103" s="992"/>
      <c r="B103" s="800"/>
      <c r="C103" s="891"/>
      <c r="D103" s="892"/>
      <c r="E103" s="892"/>
      <c r="F103" s="892"/>
      <c r="G103" s="893"/>
      <c r="H103" s="894"/>
      <c r="I103" s="892"/>
      <c r="J103" s="892"/>
      <c r="K103" s="892"/>
      <c r="L103" s="895"/>
      <c r="M103" s="891"/>
      <c r="N103" s="892"/>
      <c r="O103" s="892"/>
      <c r="P103" s="892"/>
      <c r="Q103" s="893"/>
      <c r="R103" s="894"/>
      <c r="S103" s="892"/>
      <c r="T103" s="892"/>
      <c r="U103" s="892"/>
      <c r="V103" s="892"/>
      <c r="W103" s="892"/>
      <c r="X103" s="892"/>
      <c r="Y103" s="892"/>
      <c r="Z103" s="892"/>
      <c r="AA103" s="892"/>
      <c r="AB103" s="892"/>
      <c r="AC103" s="879"/>
      <c r="AD103" s="890"/>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1846"/>
      <c r="CF103" s="1846"/>
      <c r="CG103" s="1846"/>
      <c r="CH103" s="1846"/>
      <c r="CI103" s="1846"/>
      <c r="CJ103" s="1846"/>
      <c r="CK103" s="1846"/>
      <c r="CL103" s="1846"/>
      <c r="CM103" s="1846"/>
      <c r="CN103" s="1846"/>
      <c r="CO103" s="1846"/>
      <c r="CP103" s="1846"/>
      <c r="CQ103" s="1846"/>
      <c r="CR103" s="1846"/>
      <c r="CS103" s="1846"/>
      <c r="CT103" s="1846"/>
      <c r="CU103" s="1846"/>
      <c r="CV103" s="1846"/>
      <c r="CW103" s="1846"/>
      <c r="CX103" s="1846"/>
      <c r="CY103" s="1846"/>
      <c r="CZ103" s="1846"/>
    </row>
    <row r="104" s="131" customFormat="true" ht="15" customHeight="true" x14ac:dyDescent="0.2">
      <c r="A104" s="992"/>
      <c r="B104" s="800"/>
      <c r="C104" s="891"/>
      <c r="D104" s="892"/>
      <c r="E104" s="892"/>
      <c r="F104" s="892"/>
      <c r="G104" s="893"/>
      <c r="H104" s="894"/>
      <c r="I104" s="892"/>
      <c r="J104" s="892"/>
      <c r="K104" s="892"/>
      <c r="L104" s="895"/>
      <c r="M104" s="891"/>
      <c r="N104" s="892"/>
      <c r="O104" s="892"/>
      <c r="P104" s="892"/>
      <c r="Q104" s="893"/>
      <c r="R104" s="894"/>
      <c r="S104" s="892"/>
      <c r="T104" s="892"/>
      <c r="U104" s="892"/>
      <c r="V104" s="892"/>
      <c r="W104" s="892"/>
      <c r="X104" s="892"/>
      <c r="Y104" s="892"/>
      <c r="Z104" s="892"/>
      <c r="AA104" s="892"/>
      <c r="AB104" s="892"/>
      <c r="AC104" s="879"/>
      <c r="AD104" s="890"/>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1846"/>
      <c r="CF104" s="1846"/>
      <c r="CG104" s="1846"/>
      <c r="CH104" s="1846"/>
      <c r="CI104" s="1846"/>
      <c r="CJ104" s="1846"/>
      <c r="CK104" s="1846"/>
      <c r="CL104" s="1846"/>
      <c r="CM104" s="1846"/>
      <c r="CN104" s="1846"/>
      <c r="CO104" s="1846"/>
      <c r="CP104" s="1846"/>
      <c r="CQ104" s="1846"/>
      <c r="CR104" s="1846"/>
      <c r="CS104" s="1846"/>
      <c r="CT104" s="1846"/>
      <c r="CU104" s="1846"/>
      <c r="CV104" s="1846"/>
      <c r="CW104" s="1846"/>
      <c r="CX104" s="1846"/>
      <c r="CY104" s="1846"/>
      <c r="CZ104" s="1846"/>
    </row>
    <row r="105" s="131" customFormat="true" ht="15" customHeight="true" x14ac:dyDescent="0.2">
      <c r="A105" s="795"/>
      <c r="B105" s="801"/>
      <c r="C105" s="896"/>
      <c r="D105" s="897"/>
      <c r="E105" s="897"/>
      <c r="F105" s="897"/>
      <c r="G105" s="898"/>
      <c r="H105" s="899"/>
      <c r="I105" s="897"/>
      <c r="J105" s="897"/>
      <c r="K105" s="897"/>
      <c r="L105" s="900"/>
      <c r="M105" s="896"/>
      <c r="N105" s="897"/>
      <c r="O105" s="897"/>
      <c r="P105" s="897"/>
      <c r="Q105" s="898"/>
      <c r="R105" s="899"/>
      <c r="S105" s="897"/>
      <c r="T105" s="897"/>
      <c r="U105" s="897"/>
      <c r="V105" s="897"/>
      <c r="W105" s="897"/>
      <c r="X105" s="897"/>
      <c r="Y105" s="897"/>
      <c r="Z105" s="897"/>
      <c r="AA105" s="897"/>
      <c r="AB105" s="897"/>
      <c r="AC105" s="901"/>
      <c r="AD105" s="971"/>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1846"/>
      <c r="CF105" s="1846"/>
      <c r="CG105" s="1846"/>
      <c r="CH105" s="1846"/>
      <c r="CI105" s="1846"/>
      <c r="CJ105" s="1846"/>
      <c r="CK105" s="1846"/>
      <c r="CL105" s="1846"/>
      <c r="CM105" s="1846"/>
      <c r="CN105" s="1846"/>
      <c r="CO105" s="1846"/>
      <c r="CP105" s="1846"/>
      <c r="CQ105" s="1846"/>
      <c r="CR105" s="1846"/>
      <c r="CS105" s="1846"/>
      <c r="CT105" s="1846"/>
      <c r="CU105" s="1846"/>
      <c r="CV105" s="1846"/>
      <c r="CW105" s="1846"/>
      <c r="CX105" s="1846"/>
      <c r="CY105" s="1846"/>
      <c r="CZ105" s="1846"/>
    </row>
    <row r="106" s="131" customFormat="true" ht="250.15" customHeight="true" x14ac:dyDescent="0.2">
      <c r="A106" s="399"/>
      <c r="B106" s="643"/>
      <c r="C106" s="644"/>
      <c r="D106" s="644"/>
      <c r="E106" s="644"/>
      <c r="F106" s="644"/>
      <c r="G106" s="644"/>
      <c r="H106" s="644"/>
      <c r="I106" s="644"/>
      <c r="J106" s="644"/>
      <c r="K106" s="644"/>
      <c r="L106" s="644"/>
      <c r="M106" s="644"/>
      <c r="N106" s="644"/>
      <c r="O106" s="644"/>
      <c r="P106" s="644"/>
      <c r="Q106" s="644"/>
      <c r="R106" s="644"/>
      <c r="S106" s="644"/>
      <c r="T106" s="644"/>
      <c r="U106" s="644"/>
      <c r="V106" s="644"/>
      <c r="W106" s="644"/>
      <c r="X106" s="644"/>
      <c r="Y106" s="644"/>
      <c r="Z106" s="644"/>
      <c r="AA106" s="644"/>
      <c r="AB106" s="644"/>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1" t="str">
        <f>A1026</f>
        <v>Namibia</v>
      </c>
      <c r="B108" s="2112"/>
      <c r="C108" s="113"/>
      <c r="D108" s="113"/>
      <c r="E108" s="113"/>
      <c r="F108" s="113"/>
      <c r="G108" s="113"/>
      <c r="H108" s="113"/>
      <c r="I108" s="113"/>
      <c r="J108" s="113"/>
      <c r="K108" s="113"/>
      <c r="L108" s="113"/>
      <c r="M108" s="113"/>
      <c r="N108" s="113"/>
      <c r="O108" s="113"/>
      <c r="P108" s="113"/>
      <c r="Q108" s="113"/>
      <c r="R108" s="113"/>
      <c r="S108" s="113"/>
      <c r="T108" s="113"/>
      <c r="U108" s="113"/>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2013</v>
      </c>
      <c r="B109" s="139"/>
      <c r="C109" s="113"/>
      <c r="D109" s="113"/>
      <c r="E109" s="113"/>
      <c r="F109" s="113"/>
      <c r="G109" s="113"/>
      <c r="H109" s="113"/>
      <c r="I109" s="113"/>
      <c r="J109" s="113"/>
      <c r="K109" s="113"/>
      <c r="L109" s="113"/>
      <c r="M109" s="113"/>
      <c r="N109" s="113"/>
      <c r="O109" s="113"/>
      <c r="P109" s="113"/>
      <c r="Q109" s="113"/>
      <c r="R109" s="113"/>
      <c r="S109" s="113"/>
      <c r="T109" s="113"/>
      <c r="U109" s="113"/>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DHS13</v>
      </c>
      <c r="C115" s="113"/>
      <c r="D115" s="113"/>
      <c r="E115" s="113"/>
      <c r="F115" s="113"/>
      <c r="G115" s="113"/>
      <c r="H115" s="113"/>
      <c r="I115" s="113"/>
      <c r="J115" s="113"/>
      <c r="K115" s="113"/>
      <c r="L115" s="113"/>
      <c r="M115" s="113"/>
      <c r="N115" s="113"/>
      <c r="O115" s="113"/>
      <c r="P115" s="113"/>
      <c r="Q115" s="113"/>
      <c r="R115" s="113"/>
      <c r="S115" s="113"/>
      <c r="T115" s="113"/>
      <c r="U115" s="113"/>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7" t="str">
        <f>B1030</f>
        <v/>
      </c>
      <c r="B116" s="638"/>
      <c r="C116" s="113"/>
      <c r="D116" s="113"/>
      <c r="E116" s="113"/>
      <c r="F116" s="113"/>
      <c r="G116" s="113"/>
      <c r="H116" s="113"/>
      <c r="I116" s="113"/>
      <c r="J116" s="113"/>
      <c r="K116" s="113"/>
      <c r="L116" s="113"/>
      <c r="M116" s="113"/>
      <c r="N116" s="113"/>
      <c r="O116" s="113"/>
      <c r="P116" s="113"/>
      <c r="Q116" s="113"/>
      <c r="R116" s="113"/>
      <c r="S116" s="113"/>
      <c r="T116" s="113"/>
      <c r="U116" s="113"/>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7" t="str">
        <f>B1029</f>
        <v/>
      </c>
      <c r="B117" s="639"/>
      <c r="C117" s="113"/>
      <c r="D117" s="113"/>
      <c r="E117" s="113"/>
      <c r="F117" s="113"/>
      <c r="G117" s="113"/>
      <c r="H117" s="113"/>
      <c r="I117" s="113"/>
      <c r="J117" s="113"/>
      <c r="K117" s="113"/>
      <c r="L117" s="113"/>
      <c r="M117" s="113"/>
      <c r="N117" s="113"/>
      <c r="O117" s="113"/>
      <c r="P117" s="113"/>
      <c r="Q117" s="113"/>
      <c r="R117" s="113"/>
      <c r="S117" s="113"/>
      <c r="T117" s="113"/>
      <c r="U117" s="113"/>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40"/>
      <c r="B118" s="638"/>
      <c r="C118" s="113"/>
      <c r="D118" s="113"/>
      <c r="E118" s="113"/>
      <c r="F118" s="113"/>
      <c r="G118" s="113"/>
      <c r="H118" s="113"/>
      <c r="I118" s="113"/>
      <c r="J118" s="113"/>
      <c r="K118" s="113"/>
      <c r="L118" s="113"/>
      <c r="M118" s="113"/>
      <c r="N118" s="113"/>
      <c r="O118" s="113"/>
      <c r="P118" s="113"/>
      <c r="Q118" s="113"/>
      <c r="R118" s="113"/>
      <c r="S118" s="113"/>
      <c r="T118" s="113"/>
      <c r="U118" s="113"/>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41"/>
      <c r="B119" s="642"/>
      <c r="C119" s="113"/>
      <c r="D119" s="113"/>
      <c r="E119" s="113"/>
      <c r="F119" s="113"/>
      <c r="G119" s="113"/>
      <c r="H119" s="113"/>
      <c r="I119" s="113"/>
      <c r="J119" s="113"/>
      <c r="K119" s="113"/>
      <c r="L119" s="113"/>
      <c r="M119" s="113"/>
      <c r="N119" s="113"/>
      <c r="O119" s="113"/>
      <c r="P119" s="113"/>
      <c r="Q119" s="113"/>
      <c r="R119" s="113"/>
      <c r="S119" s="113"/>
      <c r="T119" s="113"/>
      <c r="U119" s="113"/>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4" customFormat="true" ht="15" customHeight="true" x14ac:dyDescent="0.2">
      <c r="A120" s="116" t="s">
        <v>98</v>
      </c>
      <c r="B120" s="207"/>
      <c r="C120" s="2141" t="s">
        <v>114</v>
      </c>
      <c r="D120" s="2142"/>
      <c r="E120" s="2142"/>
      <c r="F120" s="2142"/>
      <c r="G120" s="2143"/>
      <c r="H120" s="2397" t="s">
        <v>38</v>
      </c>
      <c r="I120" s="2398"/>
      <c r="J120" s="2398"/>
      <c r="K120" s="2398"/>
      <c r="L120" s="2399"/>
      <c r="M120" s="2404" t="s">
        <v>37</v>
      </c>
      <c r="N120" s="2405"/>
      <c r="O120" s="2405"/>
      <c r="P120" s="2405"/>
      <c r="Q120" s="2406"/>
      <c r="R120" s="1916" t="s">
        <v>137</v>
      </c>
      <c r="S120" s="1925"/>
      <c r="T120" s="1925"/>
      <c r="U120" s="1925"/>
      <c r="V120" s="1925"/>
      <c r="W120" s="1925"/>
      <c r="X120" s="1925"/>
      <c r="Y120" s="1925"/>
      <c r="Z120" s="1925"/>
      <c r="AA120" s="1925"/>
      <c r="AB120" s="1925"/>
      <c r="AC120" s="1925"/>
      <c r="AD120" s="1926"/>
      <c r="AE120" s="615"/>
      <c r="AF120" s="615"/>
      <c r="AG120" s="615"/>
      <c r="AH120" s="615"/>
      <c r="AI120" s="615"/>
      <c r="AJ120" s="615"/>
      <c r="AK120" s="615"/>
      <c r="AL120" s="615"/>
      <c r="AM120" s="615"/>
      <c r="AN120" s="615"/>
      <c r="AO120" s="615"/>
      <c r="AP120" s="615"/>
      <c r="AQ120" s="615"/>
      <c r="AR120" s="615"/>
      <c r="AS120" s="615"/>
      <c r="AT120" s="615"/>
      <c r="AU120" s="615"/>
      <c r="AV120" s="615"/>
      <c r="AW120" s="615"/>
      <c r="AX120" s="615"/>
      <c r="AY120" s="615"/>
      <c r="AZ120" s="216"/>
      <c r="BA120" s="217" t="s">
        <v>128</v>
      </c>
      <c r="BB120" s="116" t="s">
        <v>98</v>
      </c>
      <c r="BC120" s="2175" t="s">
        <v>114</v>
      </c>
      <c r="BD120" s="2176"/>
      <c r="BE120" s="2176"/>
      <c r="BF120" s="2176"/>
      <c r="BG120" s="2177"/>
      <c r="BH120" s="2178" t="s">
        <v>38</v>
      </c>
      <c r="BI120" s="2176"/>
      <c r="BJ120" s="2176"/>
      <c r="BK120" s="2176"/>
      <c r="BL120" s="2177"/>
      <c r="BM120" s="2178" t="s">
        <v>37</v>
      </c>
      <c r="BN120" s="2176"/>
      <c r="BO120" s="2176"/>
      <c r="BP120" s="2176"/>
      <c r="BQ120" s="2198"/>
      <c r="BR120" s="1778" t="s">
        <v>137</v>
      </c>
      <c r="BS120" s="1779"/>
      <c r="BT120" s="1779"/>
      <c r="BU120" s="1779"/>
      <c r="BV120" s="1779"/>
      <c r="BW120" s="1779"/>
      <c r="BX120" s="1779"/>
      <c r="BY120" s="1780"/>
      <c r="BZ120" s="313"/>
      <c r="CA120" s="313"/>
      <c r="CB120" s="313"/>
      <c r="CC120" s="313"/>
      <c r="CD120" s="313"/>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4" customFormat="true" ht="12.75" x14ac:dyDescent="0.2">
      <c r="A121" s="187" t="s">
        <v>87</v>
      </c>
      <c r="B121" s="245"/>
      <c r="C121" s="279" t="s">
        <v>0</v>
      </c>
      <c r="D121" s="280" t="s">
        <v>1</v>
      </c>
      <c r="E121" s="280" t="s">
        <v>2</v>
      </c>
      <c r="F121" s="280" t="s">
        <v>3</v>
      </c>
      <c r="G121" s="281" t="s">
        <v>4</v>
      </c>
      <c r="H121" s="1551" t="s">
        <v>0</v>
      </c>
      <c r="I121" s="1517" t="s">
        <v>1</v>
      </c>
      <c r="J121" s="1517" t="s">
        <v>2</v>
      </c>
      <c r="K121" s="1517" t="s">
        <v>3</v>
      </c>
      <c r="L121" s="1518" t="s">
        <v>4</v>
      </c>
      <c r="M121" s="1541" t="s">
        <v>0</v>
      </c>
      <c r="N121" s="1517" t="s">
        <v>1</v>
      </c>
      <c r="O121" s="1517" t="s">
        <v>2</v>
      </c>
      <c r="P121" s="1517" t="s">
        <v>3</v>
      </c>
      <c r="Q121" s="1563" t="s">
        <v>4</v>
      </c>
      <c r="R121" s="1551" t="s">
        <v>146</v>
      </c>
      <c r="S121" s="1517" t="s">
        <v>147</v>
      </c>
      <c r="T121" s="1517" t="s">
        <v>148</v>
      </c>
      <c r="U121" s="1517" t="s">
        <v>149</v>
      </c>
      <c r="V121" s="1517" t="s">
        <v>150</v>
      </c>
      <c r="W121" s="1517" t="s">
        <v>151</v>
      </c>
      <c r="X121" s="1517" t="s">
        <v>152</v>
      </c>
      <c r="Y121" s="1517" t="s">
        <v>153</v>
      </c>
      <c r="Z121" s="1517" t="s">
        <v>154</v>
      </c>
      <c r="AA121" s="1517" t="s">
        <v>155</v>
      </c>
      <c r="AB121" s="1517" t="s">
        <v>156</v>
      </c>
      <c r="AC121" s="1517" t="s">
        <v>157</v>
      </c>
      <c r="AD121" s="1519" t="s">
        <v>158</v>
      </c>
      <c r="AE121" s="615"/>
      <c r="AF121" s="615"/>
      <c r="AG121" s="615"/>
      <c r="AH121" s="615"/>
      <c r="AI121" s="615"/>
      <c r="AJ121" s="615"/>
      <c r="AK121" s="615"/>
      <c r="AL121" s="615"/>
      <c r="AM121" s="615"/>
      <c r="AN121" s="615"/>
      <c r="AO121" s="615"/>
      <c r="AP121" s="615"/>
      <c r="AQ121" s="615"/>
      <c r="AR121" s="615"/>
      <c r="AS121" s="615"/>
      <c r="AT121" s="615"/>
      <c r="AU121" s="615"/>
      <c r="AV121" s="615"/>
      <c r="AW121" s="615"/>
      <c r="AX121" s="615"/>
      <c r="AY121" s="615"/>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146</v>
      </c>
      <c r="BS121" s="172" t="s">
        <v>147</v>
      </c>
      <c r="BT121" s="172" t="s">
        <v>148</v>
      </c>
      <c r="BU121" s="172" t="s">
        <v>149</v>
      </c>
      <c r="BV121" s="172" t="s">
        <v>150</v>
      </c>
      <c r="BW121" s="172" t="s">
        <v>151</v>
      </c>
      <c r="BX121" s="172" t="s">
        <v>152</v>
      </c>
      <c r="BY121" s="173" t="s">
        <v>153</v>
      </c>
      <c r="BZ121" s="173" t="s">
        <v>154</v>
      </c>
      <c r="CA121" s="173" t="s">
        <v>155</v>
      </c>
      <c r="CB121" s="173" t="s">
        <v>156</v>
      </c>
      <c r="CC121" s="173" t="s">
        <v>157</v>
      </c>
      <c r="CD121" s="173" t="s">
        <v>158</v>
      </c>
      <c r="CE121" s="1847"/>
      <c r="CF121" s="1847"/>
      <c r="CG121" s="1847"/>
      <c r="CH121" s="1847"/>
      <c r="CI121" s="1847"/>
      <c r="CJ121" s="1847"/>
      <c r="CK121" s="1847"/>
      <c r="CL121" s="1847"/>
      <c r="CM121" s="1847"/>
      <c r="CN121" s="1847"/>
      <c r="CO121" s="1847"/>
      <c r="CP121" s="1847"/>
      <c r="CQ121" s="1847"/>
      <c r="CR121" s="1847"/>
      <c r="CS121" s="1847"/>
      <c r="CT121" s="1847"/>
      <c r="CU121" s="1847"/>
      <c r="CV121" s="1847"/>
      <c r="CW121" s="1847"/>
      <c r="CX121" s="1847"/>
      <c r="CY121" s="1847"/>
      <c r="CZ121" s="1847"/>
    </row>
    <row r="122" s="424" customFormat="true" ht="15" customHeight="true" x14ac:dyDescent="0.2">
      <c r="A122" s="2407" t="s">
        <v>18</v>
      </c>
      <c r="B122" s="1736" t="s">
        <v>14</v>
      </c>
      <c r="C122" s="1637">
        <v>5.4780496624238095</v>
      </c>
      <c r="D122" s="1638">
        <v>14.050565433190073</v>
      </c>
      <c r="E122" s="1638">
        <v>34.168338134783113</v>
      </c>
      <c r="F122" s="1638">
        <v>76.050359184770272</v>
      </c>
      <c r="G122" s="1639">
        <v>97.558924293197421</v>
      </c>
      <c r="H122" s="1640">
        <v>29.244121236493825</v>
      </c>
      <c r="I122" s="1638">
        <v>55.256916401658216</v>
      </c>
      <c r="J122" s="1638">
        <v>89.287385704992488</v>
      </c>
      <c r="K122" s="1638">
        <v>96.539999715605759</v>
      </c>
      <c r="L122" s="1641">
        <v>98.739574525156286</v>
      </c>
      <c r="M122" s="1642">
        <v>2.9582456155373449</v>
      </c>
      <c r="N122" s="1638">
        <v>6.5329609623886151</v>
      </c>
      <c r="O122" s="1638">
        <v>9.9340509715694001</v>
      </c>
      <c r="P122" s="1638">
        <v>23.728552191789696</v>
      </c>
      <c r="Q122" s="1639">
        <v>59.290300881980166</v>
      </c>
      <c r="R122" s="1640">
        <v>20.700446652467534</v>
      </c>
      <c r="S122" s="1638">
        <v>82.331694439691731</v>
      </c>
      <c r="T122" s="1638">
        <v>66.901173057414837</v>
      </c>
      <c r="U122" s="1638">
        <v>67.548876199284194</v>
      </c>
      <c r="V122" s="1638">
        <v>19.498876242056092</v>
      </c>
      <c r="W122" s="1638">
        <v>83.292869171783707</v>
      </c>
      <c r="X122" s="1638">
        <v>37.282518435872511</v>
      </c>
      <c r="Y122" s="1638">
        <v>15.660429764169209</v>
      </c>
      <c r="Z122" s="1638">
        <v>40.396163381690485</v>
      </c>
      <c r="AA122" s="1638">
        <v>16.783270333953979</v>
      </c>
      <c r="AB122" s="1638">
        <v>47.880837704195336</v>
      </c>
      <c r="AC122" s="1638">
        <v>28.055813807193331</v>
      </c>
      <c r="AD122" s="1940">
        <v>63.74761931016706</v>
      </c>
      <c r="AE122" s="615"/>
      <c r="AF122" s="615"/>
      <c r="AG122" s="615"/>
      <c r="AH122" s="615"/>
      <c r="AI122" s="615"/>
      <c r="AJ122" s="615"/>
      <c r="AK122" s="615"/>
      <c r="AL122" s="615"/>
      <c r="AM122" s="615"/>
      <c r="AN122" s="615"/>
      <c r="AO122" s="615"/>
      <c r="AP122" s="615"/>
      <c r="AQ122" s="615"/>
      <c r="AR122" s="615"/>
      <c r="AS122" s="615"/>
      <c r="AT122" s="615"/>
      <c r="AU122" s="615"/>
      <c r="AV122" s="615"/>
      <c r="AW122" s="615"/>
      <c r="AX122" s="615"/>
      <c r="AY122" s="615"/>
      <c r="AZ122" s="216"/>
      <c r="BA122" s="2199" t="s">
        <v>18</v>
      </c>
      <c r="BB122" s="155" t="s">
        <v>14</v>
      </c>
      <c r="BC122" s="368">
        <v>468.77007600000002</v>
      </c>
      <c r="BD122" s="372">
        <v>1202.4166039999993</v>
      </c>
      <c r="BE122" s="372">
        <v>2923.4332250000002</v>
      </c>
      <c r="BF122" s="372">
        <v>6511.8205890000036</v>
      </c>
      <c r="BG122" s="376">
        <v>8342.8398519999901</v>
      </c>
      <c r="BH122" s="380">
        <v>1171.4629309999998</v>
      </c>
      <c r="BI122" s="372">
        <v>2213.4296660000005</v>
      </c>
      <c r="BJ122" s="372">
        <v>3578.7613409999931</v>
      </c>
      <c r="BK122" s="372">
        <v>3867.177338999998</v>
      </c>
      <c r="BL122" s="376">
        <v>3956.5997420000017</v>
      </c>
      <c r="BM122" s="380">
        <v>134.67949400000001</v>
      </c>
      <c r="BN122" s="372">
        <v>297.22524399999998</v>
      </c>
      <c r="BO122" s="372">
        <v>452.12030800000008</v>
      </c>
      <c r="BP122" s="372">
        <v>1078.9580100000012</v>
      </c>
      <c r="BQ122" s="376">
        <v>2698.8662710000026</v>
      </c>
      <c r="BR122" s="380">
        <v>459.66078499999986</v>
      </c>
      <c r="BS122" s="372">
        <v>2593.6021119999982</v>
      </c>
      <c r="BT122" s="372">
        <v>1004.3768190000009</v>
      </c>
      <c r="BU122" s="372">
        <v>1029.7060760000002</v>
      </c>
      <c r="BV122" s="372">
        <v>849.80065400000069</v>
      </c>
      <c r="BW122" s="372">
        <v>6627.5257710000042</v>
      </c>
      <c r="BX122" s="372">
        <v>490.12826300000046</v>
      </c>
      <c r="BY122" s="384">
        <v>787.64463500000011</v>
      </c>
      <c r="BZ122" s="384">
        <v>485.21859200000011</v>
      </c>
      <c r="CA122" s="384">
        <v>832.08273500000075</v>
      </c>
      <c r="CB122" s="384">
        <v>1613.5411689999996</v>
      </c>
      <c r="CC122" s="384">
        <v>1003.5839240000005</v>
      </c>
      <c r="CD122" s="384">
        <v>1672.4088110000005</v>
      </c>
      <c r="CE122" s="1911"/>
      <c r="CF122" s="1911"/>
      <c r="CG122" s="1911"/>
      <c r="CH122" s="1911"/>
      <c r="CI122" s="1911"/>
      <c r="CJ122" s="1911"/>
      <c r="CK122" s="1911"/>
      <c r="CL122" s="1911"/>
      <c r="CM122" s="1911"/>
      <c r="CN122" s="1911"/>
      <c r="CO122" s="1911"/>
      <c r="CP122" s="1911"/>
      <c r="CQ122" s="1911"/>
      <c r="CR122" s="1911"/>
      <c r="CS122" s="1911"/>
      <c r="CT122" s="1911"/>
      <c r="CU122" s="1911"/>
      <c r="CV122" s="1911"/>
      <c r="CW122" s="1911"/>
      <c r="CX122" s="1911"/>
      <c r="CY122" s="1911"/>
      <c r="CZ122" s="1848"/>
    </row>
    <row r="123" s="424" customFormat="true" ht="15" customHeight="true" x14ac:dyDescent="0.2">
      <c r="A123" s="2408"/>
      <c r="B123" s="1737" t="s">
        <v>51</v>
      </c>
      <c r="C123" s="1643">
        <v>94.521950337576286</v>
      </c>
      <c r="D123" s="1644">
        <v>85.949434566809785</v>
      </c>
      <c r="E123" s="1644">
        <v>65.831661865216901</v>
      </c>
      <c r="F123" s="1644">
        <v>23.94964081522966</v>
      </c>
      <c r="G123" s="1645">
        <v>2.441075706802657</v>
      </c>
      <c r="H123" s="1646">
        <v>70.755878763506246</v>
      </c>
      <c r="I123" s="1644">
        <v>44.743083598341812</v>
      </c>
      <c r="J123" s="1644">
        <v>10.712614295007505</v>
      </c>
      <c r="K123" s="1644">
        <v>3.4600002843942481</v>
      </c>
      <c r="L123" s="1647">
        <v>1.2604254748437318</v>
      </c>
      <c r="M123" s="1648">
        <v>97.041754384462635</v>
      </c>
      <c r="N123" s="1644">
        <v>93.467039037611499</v>
      </c>
      <c r="O123" s="1644">
        <v>90.065949028430694</v>
      </c>
      <c r="P123" s="1644">
        <v>76.271447808210581</v>
      </c>
      <c r="Q123" s="1645">
        <v>40.70969911801987</v>
      </c>
      <c r="R123" s="1646">
        <v>79.299553347532495</v>
      </c>
      <c r="S123" s="1644">
        <v>17.668305560308269</v>
      </c>
      <c r="T123" s="1644">
        <v>33.098826942584992</v>
      </c>
      <c r="U123" s="1644">
        <v>32.451123800715806</v>
      </c>
      <c r="V123" s="1644">
        <v>80.501123757943901</v>
      </c>
      <c r="W123" s="1644">
        <v>16.707130828216329</v>
      </c>
      <c r="X123" s="1644">
        <v>62.717481564127468</v>
      </c>
      <c r="Y123" s="1644">
        <v>84.339570235830834</v>
      </c>
      <c r="Z123" s="1644">
        <v>59.6038366183096</v>
      </c>
      <c r="AA123" s="1644">
        <v>83.216729666046191</v>
      </c>
      <c r="AB123" s="1644">
        <v>52.11916229580428</v>
      </c>
      <c r="AC123" s="1644">
        <v>71.944186192806598</v>
      </c>
      <c r="AD123" s="1941">
        <v>36.252380689832989</v>
      </c>
      <c r="AE123" s="615"/>
      <c r="AF123" s="615"/>
      <c r="AG123" s="615"/>
      <c r="AH123" s="615"/>
      <c r="AI123" s="615"/>
      <c r="AJ123" s="615"/>
      <c r="AK123" s="615"/>
      <c r="AL123" s="615"/>
      <c r="AM123" s="615"/>
      <c r="AN123" s="615"/>
      <c r="AO123" s="615"/>
      <c r="AP123" s="615"/>
      <c r="AQ123" s="615"/>
      <c r="AR123" s="615"/>
      <c r="AS123" s="615"/>
      <c r="AT123" s="615"/>
      <c r="AU123" s="615"/>
      <c r="AV123" s="615"/>
      <c r="AW123" s="615"/>
      <c r="AX123" s="615"/>
      <c r="AY123" s="615"/>
      <c r="AZ123" s="216"/>
      <c r="BA123" s="2200"/>
      <c r="BB123" s="156" t="s">
        <v>51</v>
      </c>
      <c r="BC123" s="369">
        <v>8088.4739229999868</v>
      </c>
      <c r="BD123" s="373">
        <v>7355.3642889999637</v>
      </c>
      <c r="BE123" s="373">
        <v>5632.5381349999971</v>
      </c>
      <c r="BF123" s="373">
        <v>2050.6906980000008</v>
      </c>
      <c r="BG123" s="377">
        <v>208.75080200000005</v>
      </c>
      <c r="BH123" s="381">
        <v>2834.3436430000029</v>
      </c>
      <c r="BI123" s="373">
        <v>1792.2764249999996</v>
      </c>
      <c r="BJ123" s="373">
        <v>429.37632900000006</v>
      </c>
      <c r="BK123" s="373">
        <v>138.59990400000001</v>
      </c>
      <c r="BL123" s="377">
        <v>50.506589000000005</v>
      </c>
      <c r="BM123" s="381">
        <v>4418.0017739999994</v>
      </c>
      <c r="BN123" s="373">
        <v>4252.4000439999954</v>
      </c>
      <c r="BO123" s="373">
        <v>4099.0976119999987</v>
      </c>
      <c r="BP123" s="373">
        <v>3468.1294029999958</v>
      </c>
      <c r="BQ123" s="377">
        <v>1853.0861239999999</v>
      </c>
      <c r="BR123" s="381">
        <v>1760.8748039999966</v>
      </c>
      <c r="BS123" s="373">
        <v>556.58461699999987</v>
      </c>
      <c r="BT123" s="373">
        <v>496.90749800000032</v>
      </c>
      <c r="BU123" s="373">
        <v>494.6806110000004</v>
      </c>
      <c r="BV123" s="373">
        <v>3508.4025749999901</v>
      </c>
      <c r="BW123" s="373">
        <v>1329.3687830000003</v>
      </c>
      <c r="BX123" s="373">
        <v>824.50466299999982</v>
      </c>
      <c r="BY123" s="385">
        <v>4241.8765650000005</v>
      </c>
      <c r="BZ123" s="385">
        <v>715.93159499999933</v>
      </c>
      <c r="CA123" s="385">
        <v>4125.7277419999928</v>
      </c>
      <c r="CB123" s="385">
        <v>1756.3688959999999</v>
      </c>
      <c r="CC123" s="385">
        <v>2573.5139670000003</v>
      </c>
      <c r="CD123" s="385">
        <v>951.0755309999995</v>
      </c>
      <c r="CE123" s="1912"/>
      <c r="CF123" s="1912"/>
      <c r="CG123" s="1912"/>
      <c r="CH123" s="1912"/>
      <c r="CI123" s="1912"/>
      <c r="CJ123" s="1912"/>
      <c r="CK123" s="1912"/>
      <c r="CL123" s="1912"/>
      <c r="CM123" s="1912"/>
      <c r="CN123" s="1912"/>
      <c r="CO123" s="1912"/>
      <c r="CP123" s="1912"/>
      <c r="CQ123" s="1912"/>
      <c r="CR123" s="1912"/>
      <c r="CS123" s="1912"/>
      <c r="CT123" s="1912"/>
      <c r="CU123" s="1912"/>
      <c r="CV123" s="1912"/>
      <c r="CW123" s="1912"/>
      <c r="CX123" s="1912"/>
      <c r="CY123" s="1912"/>
      <c r="CZ123" s="1849"/>
    </row>
    <row r="124" s="424" customFormat="true" ht="15" customHeight="true" x14ac:dyDescent="0.2">
      <c r="A124" s="2408" t="s">
        <v>50</v>
      </c>
      <c r="B124" s="1737" t="s">
        <v>15</v>
      </c>
      <c r="C124" s="913">
        <f>C122*C129/100</f>
        <v>3.5522335583223197</v>
      </c>
      <c r="D124" s="914">
        <f>D122*D129/100</f>
        <v>8.7723595528899914</v>
      </c>
      <c r="E124" s="914">
        <f t="shared" ref="E124:AD124" si="3">E122*E129/100</f>
        <v>20.792278546653975</v>
      </c>
      <c r="F124" s="914">
        <f t="shared" si="3"/>
        <v>50.48593384703814</v>
      </c>
      <c r="G124" s="915">
        <f t="shared" si="3"/>
        <v>87.250914721490886</v>
      </c>
      <c r="H124" s="916">
        <f t="shared" si="3"/>
        <v>10.185863210893224</v>
      </c>
      <c r="I124" s="914">
        <f t="shared" si="3"/>
        <v>25.658187582042473</v>
      </c>
      <c r="J124" s="914">
        <f t="shared" si="3"/>
        <v>57.179021922168694</v>
      </c>
      <c r="K124" s="914">
        <f t="shared" si="3"/>
        <v>82.14282840489939</v>
      </c>
      <c r="L124" s="917">
        <f t="shared" si="3"/>
        <v>92.493566999382935</v>
      </c>
      <c r="M124" s="913">
        <f t="shared" si="3"/>
        <v>1.7040061105371458</v>
      </c>
      <c r="N124" s="914">
        <f t="shared" si="3"/>
        <v>5.840010818051363</v>
      </c>
      <c r="O124" s="914">
        <f t="shared" si="3"/>
        <v>7.3384032993085153</v>
      </c>
      <c r="P124" s="914">
        <f t="shared" si="3"/>
        <v>20.231315091280894</v>
      </c>
      <c r="Q124" s="915">
        <f t="shared" si="3"/>
        <v>50.379442242791001</v>
      </c>
      <c r="R124" s="916">
        <f t="shared" si="3"/>
        <v>18.477860523045219</v>
      </c>
      <c r="S124" s="914">
        <f t="shared" si="3"/>
        <v>52.44973387734705</v>
      </c>
      <c r="T124" s="914">
        <f t="shared" si="3"/>
        <v>63.786352335551534</v>
      </c>
      <c r="U124" s="914">
        <f t="shared" si="3"/>
        <v>51.639862294336609</v>
      </c>
      <c r="V124" s="914">
        <f t="shared" si="3"/>
        <v>13.88057020780114</v>
      </c>
      <c r="W124" s="914">
        <f t="shared" si="3"/>
        <v>55.558017604420264</v>
      </c>
      <c r="X124" s="914">
        <f t="shared" si="3"/>
        <v>30.857641169410385</v>
      </c>
      <c r="Y124" s="914">
        <f t="shared" si="3"/>
        <v>14.227151025827277</v>
      </c>
      <c r="Z124" s="914">
        <f t="shared" si="3"/>
        <v>32.525868390844323</v>
      </c>
      <c r="AA124" s="914">
        <f t="shared" si="3"/>
        <v>15.519064404930116</v>
      </c>
      <c r="AB124" s="914">
        <f t="shared" si="3"/>
        <v>37.91714678890088</v>
      </c>
      <c r="AC124" s="914">
        <f t="shared" si="3"/>
        <v>24.256049444043626</v>
      </c>
      <c r="AD124" s="917">
        <f t="shared" si="3"/>
        <v>51.814517168896074</v>
      </c>
      <c r="AE124" s="615"/>
      <c r="AF124" s="615"/>
      <c r="AG124" s="615"/>
      <c r="AH124" s="615"/>
      <c r="AI124" s="615"/>
      <c r="AJ124" s="615"/>
      <c r="AK124" s="615"/>
      <c r="AL124" s="615"/>
      <c r="AM124" s="615"/>
      <c r="AN124" s="615"/>
      <c r="AO124" s="615"/>
      <c r="AP124" s="615"/>
      <c r="AQ124" s="615"/>
      <c r="AR124" s="615"/>
      <c r="AS124" s="615"/>
      <c r="AT124" s="615"/>
      <c r="AU124" s="615"/>
      <c r="AV124" s="615"/>
      <c r="AW124" s="615"/>
      <c r="AX124" s="615"/>
      <c r="AY124" s="615"/>
      <c r="AZ124" s="216"/>
      <c r="BA124" s="2200" t="s">
        <v>50</v>
      </c>
      <c r="BB124" s="156" t="s">
        <v>15</v>
      </c>
      <c r="BC124" s="369">
        <v>303.97329300000007</v>
      </c>
      <c r="BD124" s="373">
        <v>743.46157000000005</v>
      </c>
      <c r="BE124" s="373">
        <v>1774.7059150000018</v>
      </c>
      <c r="BF124" s="373">
        <v>4322.8637840000001</v>
      </c>
      <c r="BG124" s="377">
        <v>7456.5677579999992</v>
      </c>
      <c r="BH124" s="381">
        <v>403.97706900000003</v>
      </c>
      <c r="BI124" s="373">
        <v>1026.257132</v>
      </c>
      <c r="BJ124" s="373">
        <v>2291.8139169999977</v>
      </c>
      <c r="BK124" s="373">
        <v>3290.4587269999979</v>
      </c>
      <c r="BL124" s="377">
        <v>3706.315579000001</v>
      </c>
      <c r="BM124" s="381">
        <v>77.577967000000015</v>
      </c>
      <c r="BN124" s="373">
        <v>265.69860899999992</v>
      </c>
      <c r="BO124" s="373">
        <v>333.98672599999998</v>
      </c>
      <c r="BP124" s="373">
        <v>919.93558199999995</v>
      </c>
      <c r="BQ124" s="377">
        <v>2285.5510120000008</v>
      </c>
      <c r="BR124" s="381">
        <v>410.30746899999986</v>
      </c>
      <c r="BS124" s="373">
        <v>1652.2645560000028</v>
      </c>
      <c r="BT124" s="373">
        <v>957.61450400000081</v>
      </c>
      <c r="BU124" s="373">
        <v>787.19118600000024</v>
      </c>
      <c r="BV124" s="373">
        <v>604.94345900000008</v>
      </c>
      <c r="BW124" s="373">
        <v>4410.4567600000009</v>
      </c>
      <c r="BX124" s="373">
        <v>405.66471100000058</v>
      </c>
      <c r="BY124" s="385">
        <v>715.55757700000015</v>
      </c>
      <c r="BZ124" s="385">
        <v>390.68452899999988</v>
      </c>
      <c r="CA124" s="385">
        <v>769.40580100000068</v>
      </c>
      <c r="CB124" s="385">
        <v>1277.7737460000001</v>
      </c>
      <c r="CC124" s="385">
        <v>863.04824700000017</v>
      </c>
      <c r="CD124" s="385">
        <v>1356.6597750000008</v>
      </c>
      <c r="CE124" s="1912"/>
      <c r="CF124" s="1912"/>
      <c r="CG124" s="1912"/>
      <c r="CH124" s="1912"/>
      <c r="CI124" s="1912"/>
      <c r="CJ124" s="1912"/>
      <c r="CK124" s="1912"/>
      <c r="CL124" s="1912"/>
      <c r="CM124" s="1912"/>
      <c r="CN124" s="1912"/>
      <c r="CO124" s="1912"/>
      <c r="CP124" s="1912"/>
      <c r="CQ124" s="1912"/>
      <c r="CR124" s="1912"/>
      <c r="CS124" s="1912"/>
      <c r="CT124" s="1912"/>
      <c r="CU124" s="1912"/>
      <c r="CV124" s="1912"/>
      <c r="CW124" s="1912"/>
      <c r="CX124" s="1912"/>
      <c r="CY124" s="1912"/>
      <c r="CZ124" s="1849"/>
    </row>
    <row r="125" s="424" customFormat="true" ht="15" customHeight="true" x14ac:dyDescent="0.2">
      <c r="A125" s="2408"/>
      <c r="B125" s="1737" t="s">
        <v>16</v>
      </c>
      <c r="C125" s="913">
        <f>C122*C128/100</f>
        <v>1.9258161041014907</v>
      </c>
      <c r="D125" s="914">
        <f>D122*D128/100</f>
        <v>5.2782058803000851</v>
      </c>
      <c r="E125" s="914">
        <f t="shared" ref="E125:AD125" si="4">E122*E128/100</f>
        <v>13.37605958812917</v>
      </c>
      <c r="F125" s="914">
        <f t="shared" si="4"/>
        <v>25.56442533773204</v>
      </c>
      <c r="G125" s="915">
        <f t="shared" si="4"/>
        <v>10.308009571706627</v>
      </c>
      <c r="H125" s="916">
        <f t="shared" si="4"/>
        <v>19.058258025600615</v>
      </c>
      <c r="I125" s="914">
        <f t="shared" si="4"/>
        <v>29.59872881961574</v>
      </c>
      <c r="J125" s="914">
        <f t="shared" si="4"/>
        <v>32.108363782823901</v>
      </c>
      <c r="K125" s="914">
        <f t="shared" si="4"/>
        <v>14.397171310706359</v>
      </c>
      <c r="L125" s="917">
        <f t="shared" si="4"/>
        <v>6.2460075257733401</v>
      </c>
      <c r="M125" s="913">
        <f t="shared" si="4"/>
        <v>1.2542395050001993</v>
      </c>
      <c r="N125" s="914">
        <f t="shared" si="4"/>
        <v>0.69295014433725088</v>
      </c>
      <c r="O125" s="914">
        <f t="shared" si="4"/>
        <v>2.5956476722608826</v>
      </c>
      <c r="P125" s="914">
        <f t="shared" si="4"/>
        <v>3.4972371005087708</v>
      </c>
      <c r="Q125" s="915">
        <f t="shared" si="4"/>
        <v>8.9108586391891187</v>
      </c>
      <c r="R125" s="916">
        <f t="shared" si="4"/>
        <v>2.2225861294223144</v>
      </c>
      <c r="S125" s="914">
        <f t="shared" si="4"/>
        <v>29.88196056234484</v>
      </c>
      <c r="T125" s="914">
        <f t="shared" si="4"/>
        <v>3.1148207218632966</v>
      </c>
      <c r="U125" s="914">
        <f t="shared" si="4"/>
        <v>15.909013904947587</v>
      </c>
      <c r="V125" s="914">
        <f t="shared" si="4"/>
        <v>5.6183060342549354</v>
      </c>
      <c r="W125" s="914">
        <f t="shared" si="4"/>
        <v>27.734851567363421</v>
      </c>
      <c r="X125" s="914">
        <f t="shared" si="4"/>
        <v>6.4248772664621274</v>
      </c>
      <c r="Y125" s="914">
        <f t="shared" si="4"/>
        <v>1.4332787383419323</v>
      </c>
      <c r="Z125" s="914">
        <f t="shared" si="4"/>
        <v>7.8702949908461504</v>
      </c>
      <c r="AA125" s="914">
        <f t="shared" si="4"/>
        <v>1.2642059290238614</v>
      </c>
      <c r="AB125" s="914">
        <f t="shared" si="4"/>
        <v>9.9636909152944604</v>
      </c>
      <c r="AC125" s="914">
        <f t="shared" si="4"/>
        <v>3.7997643631496953</v>
      </c>
      <c r="AD125" s="917">
        <f t="shared" si="4"/>
        <v>11.933102141270995</v>
      </c>
      <c r="AE125" s="615"/>
      <c r="AF125" s="615"/>
      <c r="AG125" s="615"/>
      <c r="AH125" s="615"/>
      <c r="AI125" s="615"/>
      <c r="AJ125" s="615"/>
      <c r="AK125" s="615"/>
      <c r="AL125" s="615"/>
      <c r="AM125" s="615"/>
      <c r="AN125" s="615"/>
      <c r="AO125" s="615"/>
      <c r="AP125" s="615"/>
      <c r="AQ125" s="615"/>
      <c r="AR125" s="615"/>
      <c r="AS125" s="615"/>
      <c r="AT125" s="615"/>
      <c r="AU125" s="615"/>
      <c r="AV125" s="615"/>
      <c r="AW125" s="615"/>
      <c r="AX125" s="615"/>
      <c r="AY125" s="615"/>
      <c r="AZ125" s="216"/>
      <c r="BA125" s="2200"/>
      <c r="BB125" s="156" t="s">
        <v>16</v>
      </c>
      <c r="BC125" s="369">
        <v>164.796783</v>
      </c>
      <c r="BD125" s="373">
        <v>447.33041399999985</v>
      </c>
      <c r="BE125" s="373">
        <v>1141.7013300000006</v>
      </c>
      <c r="BF125" s="373">
        <v>2188.9568049999966</v>
      </c>
      <c r="BG125" s="377">
        <v>880.93485399999986</v>
      </c>
      <c r="BH125" s="381">
        <v>755.86124200000029</v>
      </c>
      <c r="BI125" s="373">
        <v>1183.8679740000002</v>
      </c>
      <c r="BJ125" s="373">
        <v>1286.9474239999995</v>
      </c>
      <c r="BK125" s="373">
        <v>576.71861199999978</v>
      </c>
      <c r="BL125" s="377">
        <v>250.28416300000001</v>
      </c>
      <c r="BM125" s="381">
        <v>57.101526999999997</v>
      </c>
      <c r="BN125" s="373">
        <v>31.526634999999999</v>
      </c>
      <c r="BO125" s="373">
        <v>118.13358199999999</v>
      </c>
      <c r="BP125" s="373">
        <v>159.02242799999993</v>
      </c>
      <c r="BQ125" s="377">
        <v>404.25659900000028</v>
      </c>
      <c r="BR125" s="381">
        <v>49.353316</v>
      </c>
      <c r="BS125" s="373">
        <v>941.3375560000004</v>
      </c>
      <c r="BT125" s="373">
        <v>46.762314999999987</v>
      </c>
      <c r="BU125" s="373">
        <v>242.51488999999992</v>
      </c>
      <c r="BV125" s="373">
        <v>244.85719499999993</v>
      </c>
      <c r="BW125" s="373">
        <v>2201.722971000002</v>
      </c>
      <c r="BX125" s="373">
        <v>84.463551999999922</v>
      </c>
      <c r="BY125" s="385">
        <v>72.087057999999999</v>
      </c>
      <c r="BZ125" s="385">
        <v>94.534063000000032</v>
      </c>
      <c r="CA125" s="385">
        <v>62.676933999999996</v>
      </c>
      <c r="CB125" s="385">
        <v>335.76742299999989</v>
      </c>
      <c r="CC125" s="385">
        <v>135.19843699999998</v>
      </c>
      <c r="CD125" s="385">
        <v>312.44447599999995</v>
      </c>
      <c r="CE125" s="1912"/>
      <c r="CF125" s="1912"/>
      <c r="CG125" s="1912"/>
      <c r="CH125" s="1912"/>
      <c r="CI125" s="1912"/>
      <c r="CJ125" s="1912"/>
      <c r="CK125" s="1912"/>
      <c r="CL125" s="1912"/>
      <c r="CM125" s="1912"/>
      <c r="CN125" s="1912"/>
      <c r="CO125" s="1912"/>
      <c r="CP125" s="1912"/>
      <c r="CQ125" s="1912"/>
      <c r="CR125" s="1912"/>
      <c r="CS125" s="1912"/>
      <c r="CT125" s="1912"/>
      <c r="CU125" s="1912"/>
      <c r="CV125" s="1912"/>
      <c r="CW125" s="1912"/>
      <c r="CX125" s="1912"/>
      <c r="CY125" s="1912"/>
      <c r="CZ125" s="1849"/>
    </row>
    <row r="126" s="424" customFormat="true" ht="15" customHeight="true" x14ac:dyDescent="0.2">
      <c r="A126" s="2408"/>
      <c r="B126" s="1737" t="s">
        <v>22</v>
      </c>
      <c r="C126" s="913">
        <f>100-C124-C125-C127</f>
        <v>2.2087186484583299</v>
      </c>
      <c r="D126" s="914">
        <f>100-D124-D125-D127</f>
        <v>3.8858072826100312</v>
      </c>
      <c r="E126" s="914">
        <f t="shared" ref="E126:AD126" si="5">100-E124-E125-E127</f>
        <v>7.9362527709082684</v>
      </c>
      <c r="F126" s="914">
        <f t="shared" si="5"/>
        <v>7.3575777115353844</v>
      </c>
      <c r="G126" s="915">
        <f t="shared" si="5"/>
        <v>2.2226831539977092</v>
      </c>
      <c r="H126" s="916">
        <f t="shared" si="5"/>
        <v>11.561892254397819</v>
      </c>
      <c r="I126" s="914">
        <f t="shared" si="5"/>
        <v>11.17966209764176</v>
      </c>
      <c r="J126" s="914">
        <f t="shared" si="5"/>
        <v>4.1430188449588927</v>
      </c>
      <c r="K126" s="914">
        <f t="shared" si="5"/>
        <v>3.3247843282532772</v>
      </c>
      <c r="L126" s="917">
        <f t="shared" si="5"/>
        <v>1.1430283904787082</v>
      </c>
      <c r="M126" s="913">
        <f t="shared" si="5"/>
        <v>1.118796287322283</v>
      </c>
      <c r="N126" s="914">
        <f t="shared" si="5"/>
        <v>1.1604271485664697</v>
      </c>
      <c r="O126" s="914">
        <f t="shared" si="5"/>
        <v>2.5658060337395483</v>
      </c>
      <c r="P126" s="914">
        <f t="shared" si="5"/>
        <v>4.9734420841227518</v>
      </c>
      <c r="Q126" s="915">
        <f t="shared" si="5"/>
        <v>7.0419733419072941</v>
      </c>
      <c r="R126" s="916">
        <f t="shared" si="5"/>
        <v>0.60401234127662917</v>
      </c>
      <c r="S126" s="914">
        <f t="shared" si="5"/>
        <v>4.2824522355479377</v>
      </c>
      <c r="T126" s="914">
        <f t="shared" si="5"/>
        <v>6.8657009756801912</v>
      </c>
      <c r="U126" s="914">
        <f t="shared" si="5"/>
        <v>8.9118478374640802</v>
      </c>
      <c r="V126" s="914">
        <f t="shared" si="5"/>
        <v>5.7568473477903552</v>
      </c>
      <c r="W126" s="914">
        <f t="shared" si="5"/>
        <v>4.5746978234760025</v>
      </c>
      <c r="X126" s="914">
        <f t="shared" si="5"/>
        <v>6.2015672502637571</v>
      </c>
      <c r="Y126" s="914">
        <f t="shared" si="5"/>
        <v>1.236392700760419</v>
      </c>
      <c r="Z126" s="914">
        <f t="shared" si="5"/>
        <v>0.93091223071166951</v>
      </c>
      <c r="AA126" s="914">
        <f t="shared" si="5"/>
        <v>3.5621208156156712</v>
      </c>
      <c r="AB126" s="914">
        <f t="shared" si="5"/>
        <v>11.619655968474966</v>
      </c>
      <c r="AC126" s="914">
        <f t="shared" si="5"/>
        <v>4.9040597406157787</v>
      </c>
      <c r="AD126" s="917">
        <f t="shared" si="5"/>
        <v>4.8463658563057699</v>
      </c>
      <c r="AE126" s="615"/>
      <c r="AF126" s="615"/>
      <c r="AG126" s="615"/>
      <c r="AH126" s="615"/>
      <c r="AI126" s="615"/>
      <c r="AJ126" s="615"/>
      <c r="AK126" s="615"/>
      <c r="AL126" s="615"/>
      <c r="AM126" s="615"/>
      <c r="AN126" s="615"/>
      <c r="AO126" s="615"/>
      <c r="AP126" s="615"/>
      <c r="AQ126" s="615"/>
      <c r="AR126" s="615"/>
      <c r="AS126" s="615"/>
      <c r="AT126" s="615"/>
      <c r="AU126" s="615"/>
      <c r="AV126" s="615"/>
      <c r="AW126" s="615"/>
      <c r="AX126" s="615"/>
      <c r="AY126" s="615"/>
      <c r="AZ126" s="216"/>
      <c r="BA126" s="2200"/>
      <c r="BB126" s="156" t="s">
        <v>22</v>
      </c>
      <c r="BC126" s="369">
        <v>189.00544400000001</v>
      </c>
      <c r="BD126" s="373">
        <v>342.07845799999984</v>
      </c>
      <c r="BE126" s="373">
        <v>683.09123399999953</v>
      </c>
      <c r="BF126" s="373">
        <v>629.99342199999978</v>
      </c>
      <c r="BG126" s="377">
        <v>190.086421</v>
      </c>
      <c r="BH126" s="381">
        <v>470.02811599999984</v>
      </c>
      <c r="BI126" s="373">
        <v>448.93352900000008</v>
      </c>
      <c r="BJ126" s="373">
        <v>166.05789899999999</v>
      </c>
      <c r="BK126" s="373">
        <v>133.18345399999998</v>
      </c>
      <c r="BL126" s="377">
        <v>45.802363000000007</v>
      </c>
      <c r="BM126" s="381">
        <v>50.935229000000007</v>
      </c>
      <c r="BN126" s="373">
        <v>52.795086999999995</v>
      </c>
      <c r="BO126" s="373">
        <v>116.77542400000002</v>
      </c>
      <c r="BP126" s="373">
        <v>226.14675900000003</v>
      </c>
      <c r="BQ126" s="377">
        <v>323.59711899999985</v>
      </c>
      <c r="BR126" s="381">
        <v>13.412309</v>
      </c>
      <c r="BS126" s="373">
        <v>134.90524199999996</v>
      </c>
      <c r="BT126" s="373">
        <v>103.07369200000002</v>
      </c>
      <c r="BU126" s="373">
        <v>135.85102199999997</v>
      </c>
      <c r="BV126" s="373">
        <v>250.89510700000005</v>
      </c>
      <c r="BW126" s="373">
        <v>365.86573000000016</v>
      </c>
      <c r="BX126" s="373">
        <v>81.527845000000013</v>
      </c>
      <c r="BY126" s="385">
        <v>62.184633000000005</v>
      </c>
      <c r="BZ126" s="385">
        <v>11.181654</v>
      </c>
      <c r="CA126" s="385">
        <v>176.60319900000002</v>
      </c>
      <c r="CB126" s="385">
        <v>391.57195600000017</v>
      </c>
      <c r="CC126" s="385">
        <v>179.00110999999998</v>
      </c>
      <c r="CD126" s="385">
        <v>128.18147999999997</v>
      </c>
      <c r="CE126" s="1912"/>
      <c r="CF126" s="1912"/>
      <c r="CG126" s="1912"/>
      <c r="CH126" s="1912"/>
      <c r="CI126" s="1912"/>
      <c r="CJ126" s="1912"/>
      <c r="CK126" s="1912"/>
      <c r="CL126" s="1912"/>
      <c r="CM126" s="1912"/>
      <c r="CN126" s="1912"/>
      <c r="CO126" s="1912"/>
      <c r="CP126" s="1912"/>
      <c r="CQ126" s="1912"/>
      <c r="CR126" s="1912"/>
      <c r="CS126" s="1912"/>
      <c r="CT126" s="1912"/>
      <c r="CU126" s="1912"/>
      <c r="CV126" s="1912"/>
      <c r="CW126" s="1912"/>
      <c r="CX126" s="1912"/>
      <c r="CY126" s="1912"/>
      <c r="CZ126" s="1849"/>
    </row>
    <row r="127" s="424" customFormat="true" ht="15" customHeight="true" x14ac:dyDescent="0.2">
      <c r="A127" s="2408"/>
      <c r="B127" s="1737" t="s">
        <v>19</v>
      </c>
      <c r="C127" s="1643">
        <v>92.31323168911787</v>
      </c>
      <c r="D127" s="1644">
        <v>82.063627284199882</v>
      </c>
      <c r="E127" s="1644">
        <v>57.89540909430859</v>
      </c>
      <c r="F127" s="1644">
        <v>16.592063103694436</v>
      </c>
      <c r="G127" s="1645">
        <v>0.21839255280477732</v>
      </c>
      <c r="H127" s="1646">
        <v>59.193986509108342</v>
      </c>
      <c r="I127" s="1644">
        <v>33.563421500700024</v>
      </c>
      <c r="J127" s="1644">
        <v>6.5695954500485128</v>
      </c>
      <c r="K127" s="1644">
        <v>0.13521595614097412</v>
      </c>
      <c r="L127" s="1647">
        <v>0.11739708436501678</v>
      </c>
      <c r="M127" s="1648">
        <v>95.922958097140366</v>
      </c>
      <c r="N127" s="1644">
        <v>92.306611889044916</v>
      </c>
      <c r="O127" s="1644">
        <v>87.50014299469106</v>
      </c>
      <c r="P127" s="1644">
        <v>71.298005724087588</v>
      </c>
      <c r="Q127" s="1645">
        <v>33.66772577611259</v>
      </c>
      <c r="R127" s="1646">
        <v>78.695541006255837</v>
      </c>
      <c r="S127" s="1644">
        <v>13.385853324760172</v>
      </c>
      <c r="T127" s="1644">
        <v>26.233125966904979</v>
      </c>
      <c r="U127" s="1644">
        <v>23.539275963251725</v>
      </c>
      <c r="V127" s="1644">
        <v>74.744276410153574</v>
      </c>
      <c r="W127" s="1644">
        <v>12.132433004740312</v>
      </c>
      <c r="X127" s="1644">
        <v>56.515914313863732</v>
      </c>
      <c r="Y127" s="1644">
        <v>83.103177535070373</v>
      </c>
      <c r="Z127" s="1644">
        <v>58.67292438759786</v>
      </c>
      <c r="AA127" s="1644">
        <v>79.65460885043035</v>
      </c>
      <c r="AB127" s="1644">
        <v>40.499506327329691</v>
      </c>
      <c r="AC127" s="1644">
        <v>67.040126452190904</v>
      </c>
      <c r="AD127" s="1941">
        <v>31.406014833527163</v>
      </c>
      <c r="AE127" s="615"/>
      <c r="AF127" s="615"/>
      <c r="AG127" s="615"/>
      <c r="AH127" s="615"/>
      <c r="AI127" s="615"/>
      <c r="AJ127" s="615"/>
      <c r="AK127" s="615"/>
      <c r="AL127" s="615"/>
      <c r="AM127" s="615"/>
      <c r="AN127" s="615"/>
      <c r="AO127" s="615"/>
      <c r="AP127" s="615"/>
      <c r="AQ127" s="615"/>
      <c r="AR127" s="615"/>
      <c r="AS127" s="615"/>
      <c r="AT127" s="615"/>
      <c r="AU127" s="615"/>
      <c r="AV127" s="615"/>
      <c r="AW127" s="615"/>
      <c r="AX127" s="615"/>
      <c r="AY127" s="615"/>
      <c r="AZ127" s="216"/>
      <c r="BA127" s="2200"/>
      <c r="BB127" s="156" t="s">
        <v>19</v>
      </c>
      <c r="BC127" s="369">
        <v>7899.4684789999856</v>
      </c>
      <c r="BD127" s="373">
        <v>7013.2858309999683</v>
      </c>
      <c r="BE127" s="373">
        <v>4949.4469009999921</v>
      </c>
      <c r="BF127" s="373">
        <v>1420.6972760000001</v>
      </c>
      <c r="BG127" s="377">
        <v>18.664381000000002</v>
      </c>
      <c r="BH127" s="381">
        <v>2364.3155270000002</v>
      </c>
      <c r="BI127" s="373">
        <v>1343.3428960000006</v>
      </c>
      <c r="BJ127" s="373">
        <v>263.31843000000003</v>
      </c>
      <c r="BK127" s="373">
        <v>5.4164499999999993</v>
      </c>
      <c r="BL127" s="377">
        <v>4.7042260000000002</v>
      </c>
      <c r="BM127" s="381">
        <v>4367.0665449999988</v>
      </c>
      <c r="BN127" s="373">
        <v>4199.6049569999932</v>
      </c>
      <c r="BO127" s="373">
        <v>3982.3221879999992</v>
      </c>
      <c r="BP127" s="373">
        <v>3241.9826439999952</v>
      </c>
      <c r="BQ127" s="377">
        <v>1529.4890049999995</v>
      </c>
      <c r="BR127" s="381">
        <v>1747.4624949999966</v>
      </c>
      <c r="BS127" s="373">
        <v>421.67937499999994</v>
      </c>
      <c r="BT127" s="373">
        <v>393.83380600000004</v>
      </c>
      <c r="BU127" s="373">
        <v>358.82958900000045</v>
      </c>
      <c r="BV127" s="373">
        <v>3257.5074679999916</v>
      </c>
      <c r="BW127" s="373">
        <v>963.50305299999991</v>
      </c>
      <c r="BX127" s="373">
        <v>742.97681799999998</v>
      </c>
      <c r="BY127" s="385">
        <v>4179.6919320000006</v>
      </c>
      <c r="BZ127" s="385">
        <v>704.74994099999935</v>
      </c>
      <c r="CA127" s="385">
        <v>3949.1245429999935</v>
      </c>
      <c r="CB127" s="385">
        <v>1364.7969400000004</v>
      </c>
      <c r="CC127" s="385">
        <v>2394.5128569999997</v>
      </c>
      <c r="CD127" s="385">
        <v>822.89405099999931</v>
      </c>
      <c r="CE127" s="1912"/>
      <c r="CF127" s="1912"/>
      <c r="CG127" s="1912"/>
      <c r="CH127" s="1912"/>
      <c r="CI127" s="1912"/>
      <c r="CJ127" s="1912"/>
      <c r="CK127" s="1912"/>
      <c r="CL127" s="1912"/>
      <c r="CM127" s="1912"/>
      <c r="CN127" s="1912"/>
      <c r="CO127" s="1912"/>
      <c r="CP127" s="1912"/>
      <c r="CQ127" s="1912"/>
      <c r="CR127" s="1912"/>
      <c r="CS127" s="1912"/>
      <c r="CT127" s="1912"/>
      <c r="CU127" s="1912"/>
      <c r="CV127" s="1912"/>
      <c r="CW127" s="1912"/>
      <c r="CX127" s="1912"/>
      <c r="CY127" s="1912"/>
      <c r="CZ127" s="1849"/>
    </row>
    <row r="128" s="424" customFormat="true" ht="15" customHeight="true" x14ac:dyDescent="0.2">
      <c r="A128" s="2408" t="s">
        <v>175</v>
      </c>
      <c r="B128" s="1737" t="s">
        <v>49</v>
      </c>
      <c r="C128" s="1643">
        <v>35.155141387480541</v>
      </c>
      <c r="D128" s="1644">
        <v>37.5657898281586</v>
      </c>
      <c r="E128" s="1644">
        <v>39.147527560061341</v>
      </c>
      <c r="F128" s="1644">
        <v>33.615127675625146</v>
      </c>
      <c r="G128" s="1645">
        <v>10.565931970229178</v>
      </c>
      <c r="H128" s="1646">
        <v>65.169535687117033</v>
      </c>
      <c r="I128" s="1644">
        <v>53.565654305544101</v>
      </c>
      <c r="J128" s="1644">
        <v>35.960694256309225</v>
      </c>
      <c r="K128" s="1644">
        <v>14.913166928856997</v>
      </c>
      <c r="L128" s="1647">
        <v>6.3257387484306191</v>
      </c>
      <c r="M128" s="1648">
        <v>42.398085487312564</v>
      </c>
      <c r="N128" s="1644">
        <v>10.606984311198008</v>
      </c>
      <c r="O128" s="1644">
        <v>26.128793577659859</v>
      </c>
      <c r="P128" s="1644">
        <v>14.738518693605116</v>
      </c>
      <c r="Q128" s="1645">
        <v>15.029201246467878</v>
      </c>
      <c r="R128" s="1646">
        <v>10.736899385489238</v>
      </c>
      <c r="S128" s="1644">
        <v>36.294601691009149</v>
      </c>
      <c r="T128" s="1644">
        <v>4.655853671190707</v>
      </c>
      <c r="U128" s="1644">
        <v>23.551855782193122</v>
      </c>
      <c r="V128" s="1644">
        <v>28.813486297928847</v>
      </c>
      <c r="W128" s="1644">
        <v>33.29799038398221</v>
      </c>
      <c r="X128" s="1644">
        <v>17.232948674090203</v>
      </c>
      <c r="Y128" s="1644">
        <v>9.1522311962424503</v>
      </c>
      <c r="Z128" s="1644">
        <v>19.482778392794977</v>
      </c>
      <c r="AA128" s="1644">
        <v>7.5325362928002519</v>
      </c>
      <c r="AB128" s="1644">
        <v>20.809349612572543</v>
      </c>
      <c r="AC128" s="1644">
        <v>13.543589892856575</v>
      </c>
      <c r="AD128" s="1941">
        <v>18.719290650227926</v>
      </c>
      <c r="AE128" s="615"/>
      <c r="AF128" s="615"/>
      <c r="AG128" s="615"/>
      <c r="AH128" s="615"/>
      <c r="AI128" s="615"/>
      <c r="AJ128" s="615"/>
      <c r="AK128" s="615"/>
      <c r="AL128" s="615"/>
      <c r="AM128" s="615"/>
      <c r="AN128" s="615"/>
      <c r="AO128" s="615"/>
      <c r="AP128" s="615"/>
      <c r="AQ128" s="615"/>
      <c r="AR128" s="615"/>
      <c r="AS128" s="615"/>
      <c r="AT128" s="615"/>
      <c r="AU128" s="615"/>
      <c r="AV128" s="615"/>
      <c r="AW128" s="615"/>
      <c r="AX128" s="615"/>
      <c r="AY128" s="615"/>
      <c r="AZ128" s="216"/>
      <c r="BA128" s="2200" t="s">
        <v>108</v>
      </c>
      <c r="BB128" s="156" t="s">
        <v>49</v>
      </c>
      <c r="BC128" s="1096" t="s">
        <v>35</v>
      </c>
      <c r="BD128" s="1116" t="s">
        <v>35</v>
      </c>
      <c r="BE128" s="1116" t="s">
        <v>35</v>
      </c>
      <c r="BF128" s="1116" t="s">
        <v>35</v>
      </c>
      <c r="BG128" s="1137" t="s">
        <v>35</v>
      </c>
      <c r="BH128" s="1158" t="s">
        <v>35</v>
      </c>
      <c r="BI128" s="1116" t="s">
        <v>35</v>
      </c>
      <c r="BJ128" s="1116" t="s">
        <v>35</v>
      </c>
      <c r="BK128" s="1116" t="s">
        <v>35</v>
      </c>
      <c r="BL128" s="1137" t="s">
        <v>35</v>
      </c>
      <c r="BM128" s="1158" t="s">
        <v>35</v>
      </c>
      <c r="BN128" s="1116" t="s">
        <v>35</v>
      </c>
      <c r="BO128" s="1116" t="s">
        <v>35</v>
      </c>
      <c r="BP128" s="1116" t="s">
        <v>35</v>
      </c>
      <c r="BQ128" s="1137" t="s">
        <v>35</v>
      </c>
      <c r="BR128" s="1158" t="s">
        <v>35</v>
      </c>
      <c r="BS128" s="1116" t="s">
        <v>35</v>
      </c>
      <c r="BT128" s="1116" t="s">
        <v>35</v>
      </c>
      <c r="BU128" s="1116" t="s">
        <v>35</v>
      </c>
      <c r="BV128" s="1116" t="s">
        <v>35</v>
      </c>
      <c r="BW128" s="1116" t="s">
        <v>35</v>
      </c>
      <c r="BX128" s="1116" t="s">
        <v>35</v>
      </c>
      <c r="BY128" s="1177" t="s">
        <v>35</v>
      </c>
      <c r="BZ128" s="1177" t="s">
        <v>35</v>
      </c>
      <c r="CA128" s="1177" t="s">
        <v>35</v>
      </c>
      <c r="CB128" s="1177" t="s">
        <v>35</v>
      </c>
      <c r="CC128" s="1177" t="s">
        <v>35</v>
      </c>
      <c r="CD128" s="1177" t="s">
        <v>35</v>
      </c>
      <c r="CE128" s="1849"/>
      <c r="CF128" s="1849"/>
      <c r="CG128" s="1849"/>
      <c r="CH128" s="1849"/>
      <c r="CI128" s="1849"/>
      <c r="CJ128" s="1849"/>
      <c r="CK128" s="1849"/>
      <c r="CL128" s="1849"/>
      <c r="CM128" s="1849"/>
      <c r="CN128" s="1849"/>
      <c r="CO128" s="1849"/>
      <c r="CP128" s="1849"/>
      <c r="CQ128" s="1849"/>
      <c r="CR128" s="1849"/>
      <c r="CS128" s="1849"/>
      <c r="CT128" s="1849"/>
      <c r="CU128" s="1849"/>
      <c r="CV128" s="1849"/>
      <c r="CW128" s="1849"/>
      <c r="CX128" s="1849"/>
      <c r="CY128" s="1849"/>
      <c r="CZ128" s="1849"/>
    </row>
    <row r="129" s="424" customFormat="true" ht="15" customHeight="true" x14ac:dyDescent="0.2">
      <c r="A129" s="2409"/>
      <c r="B129" s="1738" t="s">
        <v>48</v>
      </c>
      <c r="C129" s="1649">
        <v>64.844858612519474</v>
      </c>
      <c r="D129" s="1650">
        <v>62.434210171841428</v>
      </c>
      <c r="E129" s="1650">
        <v>60.852472439938744</v>
      </c>
      <c r="F129" s="1650">
        <v>66.38487232437474</v>
      </c>
      <c r="G129" s="1651">
        <v>89.434068029770913</v>
      </c>
      <c r="H129" s="1652">
        <v>34.830464312883016</v>
      </c>
      <c r="I129" s="1650">
        <v>46.434345694455892</v>
      </c>
      <c r="J129" s="1650">
        <v>64.039305743690889</v>
      </c>
      <c r="K129" s="1650">
        <v>85.086833071142991</v>
      </c>
      <c r="L129" s="1653">
        <v>93.674261251569362</v>
      </c>
      <c r="M129" s="1654">
        <v>57.601914512687443</v>
      </c>
      <c r="N129" s="1650">
        <v>89.393015688801967</v>
      </c>
      <c r="O129" s="1650">
        <v>73.871206422340123</v>
      </c>
      <c r="P129" s="1650">
        <v>85.261481306394757</v>
      </c>
      <c r="Q129" s="1651">
        <v>84.970798753532051</v>
      </c>
      <c r="R129" s="1652">
        <v>89.263100614510762</v>
      </c>
      <c r="S129" s="1650">
        <v>63.705398308991043</v>
      </c>
      <c r="T129" s="1650">
        <v>95.344146328809288</v>
      </c>
      <c r="U129" s="1650">
        <v>76.448144217806885</v>
      </c>
      <c r="V129" s="1650">
        <v>71.186513702071068</v>
      </c>
      <c r="W129" s="1650">
        <v>66.702009616017762</v>
      </c>
      <c r="X129" s="1650">
        <v>82.767051325909804</v>
      </c>
      <c r="Y129" s="1650">
        <v>90.84776880375756</v>
      </c>
      <c r="Z129" s="1650">
        <v>80.517221607204988</v>
      </c>
      <c r="AA129" s="1650">
        <v>92.467463707199741</v>
      </c>
      <c r="AB129" s="1650">
        <v>79.190650387427468</v>
      </c>
      <c r="AC129" s="1650">
        <v>86.456410107143384</v>
      </c>
      <c r="AD129" s="1942">
        <v>81.280709349772081</v>
      </c>
      <c r="AE129" s="615"/>
      <c r="AF129" s="615"/>
      <c r="AG129" s="615"/>
      <c r="AH129" s="615"/>
      <c r="AI129" s="615"/>
      <c r="AJ129" s="615"/>
      <c r="AK129" s="615"/>
      <c r="AL129" s="615"/>
      <c r="AM129" s="615"/>
      <c r="AN129" s="615"/>
      <c r="AO129" s="615"/>
      <c r="AP129" s="615"/>
      <c r="AQ129" s="615"/>
      <c r="AR129" s="615"/>
      <c r="AS129" s="615"/>
      <c r="AT129" s="615"/>
      <c r="AU129" s="615"/>
      <c r="AV129" s="615"/>
      <c r="AW129" s="615"/>
      <c r="AX129" s="615"/>
      <c r="AY129" s="615"/>
      <c r="AZ129" s="216"/>
      <c r="BA129" s="2201"/>
      <c r="BB129" s="157" t="s">
        <v>48</v>
      </c>
      <c r="BC129" s="1097" t="s">
        <v>35</v>
      </c>
      <c r="BD129" s="1117" t="s">
        <v>35</v>
      </c>
      <c r="BE129" s="1117" t="s">
        <v>35</v>
      </c>
      <c r="BF129" s="1117" t="s">
        <v>35</v>
      </c>
      <c r="BG129" s="1138" t="s">
        <v>35</v>
      </c>
      <c r="BH129" s="1159" t="s">
        <v>35</v>
      </c>
      <c r="BI129" s="1117" t="s">
        <v>35</v>
      </c>
      <c r="BJ129" s="1117" t="s">
        <v>35</v>
      </c>
      <c r="BK129" s="1117" t="s">
        <v>35</v>
      </c>
      <c r="BL129" s="1138" t="s">
        <v>35</v>
      </c>
      <c r="BM129" s="1159" t="s">
        <v>35</v>
      </c>
      <c r="BN129" s="1117" t="s">
        <v>35</v>
      </c>
      <c r="BO129" s="1117" t="s">
        <v>35</v>
      </c>
      <c r="BP129" s="1117" t="s">
        <v>35</v>
      </c>
      <c r="BQ129" s="1138" t="s">
        <v>35</v>
      </c>
      <c r="BR129" s="1159" t="s">
        <v>35</v>
      </c>
      <c r="BS129" s="1117" t="s">
        <v>35</v>
      </c>
      <c r="BT129" s="1117" t="s">
        <v>35</v>
      </c>
      <c r="BU129" s="1117" t="s">
        <v>35</v>
      </c>
      <c r="BV129" s="1117" t="s">
        <v>35</v>
      </c>
      <c r="BW129" s="1117" t="s">
        <v>35</v>
      </c>
      <c r="BX129" s="1117" t="s">
        <v>35</v>
      </c>
      <c r="BY129" s="1178" t="s">
        <v>35</v>
      </c>
      <c r="BZ129" s="1178" t="s">
        <v>35</v>
      </c>
      <c r="CA129" s="1178" t="s">
        <v>35</v>
      </c>
      <c r="CB129" s="1178" t="s">
        <v>35</v>
      </c>
      <c r="CC129" s="1178" t="s">
        <v>35</v>
      </c>
      <c r="CD129" s="1178" t="s">
        <v>35</v>
      </c>
      <c r="CE129" s="1850"/>
      <c r="CF129" s="1850"/>
      <c r="CG129" s="1850"/>
      <c r="CH129" s="1850"/>
      <c r="CI129" s="1850"/>
      <c r="CJ129" s="1850"/>
      <c r="CK129" s="1850"/>
      <c r="CL129" s="1850"/>
      <c r="CM129" s="1850"/>
      <c r="CN129" s="1850"/>
      <c r="CO129" s="1850"/>
      <c r="CP129" s="1850"/>
      <c r="CQ129" s="1850"/>
      <c r="CR129" s="1850"/>
      <c r="CS129" s="1850"/>
      <c r="CT129" s="1850"/>
      <c r="CU129" s="1850"/>
      <c r="CV129" s="1850"/>
      <c r="CW129" s="1850"/>
      <c r="CX129" s="1850"/>
      <c r="CY129" s="1850"/>
      <c r="CZ129" s="1850"/>
    </row>
    <row r="130" s="131" customFormat="true" ht="15" customHeight="true" x14ac:dyDescent="0.2">
      <c r="A130" s="2138" t="s">
        <v>47</v>
      </c>
      <c r="B130" s="248" t="s">
        <v>42</v>
      </c>
      <c r="C130" s="254">
        <f>C159/(C159+C160)*100</f>
        <v>24.822701382476076</v>
      </c>
      <c r="D130" s="255">
        <f t="shared" ref="D130:AD130" si="6">D159/(D159+D160)*100</f>
        <v>22.844748012960565</v>
      </c>
      <c r="E130" s="255">
        <f t="shared" si="6"/>
        <v>43.658794531006912</v>
      </c>
      <c r="F130" s="255">
        <f t="shared" si="6"/>
        <v>36.369674447870089</v>
      </c>
      <c r="G130" s="256">
        <f t="shared" si="6"/>
        <v>0</v>
      </c>
      <c r="H130" s="257">
        <f t="shared" si="6"/>
        <v>10.029572195273353</v>
      </c>
      <c r="I130" s="255">
        <f t="shared" si="6"/>
        <v>17.156124668694989</v>
      </c>
      <c r="J130" s="255">
        <f t="shared" si="6"/>
        <v>28.620825109010152</v>
      </c>
      <c r="K130" s="255">
        <f t="shared" si="6"/>
        <v>0</v>
      </c>
      <c r="L130" s="258">
        <f t="shared" si="6"/>
        <v>0</v>
      </c>
      <c r="M130" s="254">
        <f t="shared" si="6"/>
        <v>14.013237087818512</v>
      </c>
      <c r="N130" s="255">
        <f t="shared" si="6"/>
        <v>51.369772402333794</v>
      </c>
      <c r="O130" s="255">
        <f t="shared" si="6"/>
        <v>38.688366432500729</v>
      </c>
      <c r="P130" s="255">
        <f t="shared" si="6"/>
        <v>51.181128421028475</v>
      </c>
      <c r="Q130" s="256">
        <f t="shared" si="6"/>
        <v>54.020725999821074</v>
      </c>
      <c r="R130" s="257">
        <f t="shared" si="6"/>
        <v>93.90624043135368</v>
      </c>
      <c r="S130" s="255">
        <f t="shared" si="6"/>
        <v>4.2837556880246712</v>
      </c>
      <c r="T130" s="255">
        <f t="shared" si="6"/>
        <v>18.74137208510836</v>
      </c>
      <c r="U130" s="255">
        <f t="shared" si="6"/>
        <v>22.713757504592248</v>
      </c>
      <c r="V130" s="255">
        <f t="shared" si="6"/>
        <v>32.678803992401576</v>
      </c>
      <c r="W130" s="255">
        <f t="shared" si="6"/>
        <v>24.789546259474381</v>
      </c>
      <c r="X130" s="255">
        <f t="shared" si="6"/>
        <v>10.4332915861439</v>
      </c>
      <c r="Y130" s="255">
        <f t="shared" si="6"/>
        <v>37.509740621238166</v>
      </c>
      <c r="Z130" s="255">
        <f t="shared" si="6"/>
        <v>58.487568217449194</v>
      </c>
      <c r="AA130" s="255">
        <f t="shared" si="6"/>
        <v>63.190930851662806</v>
      </c>
      <c r="AB130" s="255">
        <f t="shared" si="6"/>
        <v>7.1651119316106957</v>
      </c>
      <c r="AC130" s="255">
        <f t="shared" si="6"/>
        <v>51.855121892875836</v>
      </c>
      <c r="AD130" s="258">
        <f t="shared" si="6"/>
        <v>31.134614138133866</v>
      </c>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139"/>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140"/>
      <c r="B132" s="241" t="s">
        <v>46</v>
      </c>
      <c r="C132" s="264"/>
      <c r="D132" s="265"/>
      <c r="E132" s="265"/>
      <c r="F132" s="265"/>
      <c r="G132" s="266"/>
      <c r="H132" s="267"/>
      <c r="I132" s="265"/>
      <c r="J132" s="265"/>
      <c r="K132" s="265"/>
      <c r="L132" s="268"/>
      <c r="M132" s="264"/>
      <c r="N132" s="265"/>
      <c r="O132" s="265"/>
      <c r="P132" s="265"/>
      <c r="Q132" s="266"/>
      <c r="R132" s="1765"/>
      <c r="S132" s="1766"/>
      <c r="T132" s="1766"/>
      <c r="U132" s="1766"/>
      <c r="V132" s="1766"/>
      <c r="W132" s="1766"/>
      <c r="X132" s="1766"/>
      <c r="Y132" s="1766"/>
      <c r="Z132" s="1766"/>
      <c r="AA132" s="1766"/>
      <c r="AB132" s="1767"/>
      <c r="AC132" s="1767"/>
      <c r="AD132" s="1767"/>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4" customFormat="true" ht="15" customHeight="true" x14ac:dyDescent="0.2">
      <c r="A133" s="130"/>
      <c r="B133" s="188"/>
      <c r="C133" s="2103" t="s">
        <v>114</v>
      </c>
      <c r="D133" s="2104"/>
      <c r="E133" s="2104"/>
      <c r="F133" s="2104"/>
      <c r="G133" s="2105"/>
      <c r="H133" s="2361" t="s">
        <v>38</v>
      </c>
      <c r="I133" s="2362"/>
      <c r="J133" s="2362"/>
      <c r="K133" s="2362"/>
      <c r="L133" s="2363"/>
      <c r="M133" s="2402" t="s">
        <v>37</v>
      </c>
      <c r="N133" s="2362"/>
      <c r="O133" s="2362"/>
      <c r="P133" s="2362"/>
      <c r="Q133" s="2363"/>
      <c r="R133" s="1917" t="s">
        <v>137</v>
      </c>
      <c r="S133" s="1927"/>
      <c r="T133" s="1927"/>
      <c r="U133" s="1927"/>
      <c r="V133" s="1927"/>
      <c r="W133" s="1927"/>
      <c r="X133" s="1927"/>
      <c r="Y133" s="1927"/>
      <c r="Z133" s="1927"/>
      <c r="AA133" s="1927"/>
      <c r="AB133" s="1927"/>
      <c r="AC133" s="1927"/>
      <c r="AD133" s="1928"/>
      <c r="AE133" s="615"/>
      <c r="AF133" s="615"/>
      <c r="AG133" s="615"/>
      <c r="AH133" s="615"/>
      <c r="AI133" s="615"/>
      <c r="AJ133" s="615"/>
      <c r="AK133" s="615"/>
      <c r="AL133" s="615"/>
      <c r="AM133" s="615"/>
      <c r="AN133" s="615"/>
      <c r="AO133" s="615"/>
      <c r="AP133" s="615"/>
      <c r="AQ133" s="615"/>
      <c r="AR133" s="615"/>
      <c r="AS133" s="615"/>
      <c r="AT133" s="615"/>
      <c r="AU133" s="615"/>
      <c r="AV133" s="615"/>
      <c r="AW133" s="615"/>
      <c r="AX133" s="615"/>
      <c r="AY133" s="615"/>
      <c r="AZ133" s="216"/>
      <c r="BA133" s="217" t="s">
        <v>128</v>
      </c>
      <c r="BB133" s="116" t="s">
        <v>98</v>
      </c>
      <c r="BC133" s="2202" t="s">
        <v>114</v>
      </c>
      <c r="BD133" s="2203"/>
      <c r="BE133" s="2203"/>
      <c r="BF133" s="2203"/>
      <c r="BG133" s="2204"/>
      <c r="BH133" s="2205" t="s">
        <v>38</v>
      </c>
      <c r="BI133" s="2203"/>
      <c r="BJ133" s="2203"/>
      <c r="BK133" s="2203"/>
      <c r="BL133" s="2204"/>
      <c r="BM133" s="2205" t="s">
        <v>37</v>
      </c>
      <c r="BN133" s="2203"/>
      <c r="BO133" s="2203"/>
      <c r="BP133" s="2203"/>
      <c r="BQ133" s="2206"/>
      <c r="BR133" s="1781" t="s">
        <v>137</v>
      </c>
      <c r="BS133" s="1782"/>
      <c r="BT133" s="1782"/>
      <c r="BU133" s="1782"/>
      <c r="BV133" s="1782"/>
      <c r="BW133" s="1782"/>
      <c r="BX133" s="1782"/>
      <c r="BY133" s="1783"/>
      <c r="BZ133" s="313"/>
      <c r="CA133" s="313"/>
      <c r="CB133" s="313"/>
      <c r="CC133" s="313"/>
      <c r="CD133" s="313"/>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4" customFormat="true" ht="12.75" x14ac:dyDescent="0.2">
      <c r="A134" s="189" t="s">
        <v>69</v>
      </c>
      <c r="B134" s="246"/>
      <c r="C134" s="282" t="s">
        <v>0</v>
      </c>
      <c r="D134" s="283" t="s">
        <v>1</v>
      </c>
      <c r="E134" s="283" t="s">
        <v>2</v>
      </c>
      <c r="F134" s="283" t="s">
        <v>3</v>
      </c>
      <c r="G134" s="284" t="s">
        <v>4</v>
      </c>
      <c r="H134" s="1552" t="s">
        <v>0</v>
      </c>
      <c r="I134" s="1520" t="s">
        <v>1</v>
      </c>
      <c r="J134" s="1520" t="s">
        <v>2</v>
      </c>
      <c r="K134" s="1520" t="s">
        <v>3</v>
      </c>
      <c r="L134" s="1521" t="s">
        <v>4</v>
      </c>
      <c r="M134" s="1542" t="s">
        <v>0</v>
      </c>
      <c r="N134" s="1520" t="s">
        <v>1</v>
      </c>
      <c r="O134" s="1520" t="s">
        <v>2</v>
      </c>
      <c r="P134" s="1520" t="s">
        <v>3</v>
      </c>
      <c r="Q134" s="1564" t="s">
        <v>4</v>
      </c>
      <c r="R134" s="1552" t="s">
        <v>146</v>
      </c>
      <c r="S134" s="1520" t="s">
        <v>147</v>
      </c>
      <c r="T134" s="1520" t="s">
        <v>148</v>
      </c>
      <c r="U134" s="1520" t="s">
        <v>149</v>
      </c>
      <c r="V134" s="1520" t="s">
        <v>150</v>
      </c>
      <c r="W134" s="1520" t="s">
        <v>151</v>
      </c>
      <c r="X134" s="1520" t="s">
        <v>152</v>
      </c>
      <c r="Y134" s="1520" t="s">
        <v>153</v>
      </c>
      <c r="Z134" s="1520" t="s">
        <v>154</v>
      </c>
      <c r="AA134" s="1520" t="s">
        <v>155</v>
      </c>
      <c r="AB134" s="1520" t="s">
        <v>156</v>
      </c>
      <c r="AC134" s="1520" t="s">
        <v>157</v>
      </c>
      <c r="AD134" s="1522" t="s">
        <v>158</v>
      </c>
      <c r="AE134" s="615"/>
      <c r="AF134" s="615"/>
      <c r="AG134" s="615"/>
      <c r="AH134" s="615"/>
      <c r="AI134" s="615"/>
      <c r="AJ134" s="615"/>
      <c r="AK134" s="615"/>
      <c r="AL134" s="615"/>
      <c r="AM134" s="615"/>
      <c r="AN134" s="615"/>
      <c r="AO134" s="615"/>
      <c r="AP134" s="615"/>
      <c r="AQ134" s="615"/>
      <c r="AR134" s="615"/>
      <c r="AS134" s="615"/>
      <c r="AT134" s="615"/>
      <c r="AU134" s="615"/>
      <c r="AV134" s="615"/>
      <c r="AW134" s="615"/>
      <c r="AX134" s="615"/>
      <c r="AY134" s="615"/>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146</v>
      </c>
      <c r="BS134" s="174" t="s">
        <v>147</v>
      </c>
      <c r="BT134" s="174" t="s">
        <v>148</v>
      </c>
      <c r="BU134" s="174" t="s">
        <v>149</v>
      </c>
      <c r="BV134" s="174" t="s">
        <v>150</v>
      </c>
      <c r="BW134" s="174" t="s">
        <v>151</v>
      </c>
      <c r="BX134" s="174" t="s">
        <v>152</v>
      </c>
      <c r="BY134" s="175" t="s">
        <v>153</v>
      </c>
      <c r="BZ134" s="175" t="s">
        <v>154</v>
      </c>
      <c r="CA134" s="175" t="s">
        <v>155</v>
      </c>
      <c r="CB134" s="175" t="s">
        <v>156</v>
      </c>
      <c r="CC134" s="175" t="s">
        <v>157</v>
      </c>
      <c r="CD134" s="175" t="s">
        <v>158</v>
      </c>
      <c r="CE134" s="1851"/>
      <c r="CF134" s="1851"/>
      <c r="CG134" s="1851"/>
      <c r="CH134" s="1851"/>
      <c r="CI134" s="1851"/>
      <c r="CJ134" s="1851"/>
      <c r="CK134" s="1851"/>
      <c r="CL134" s="1851"/>
      <c r="CM134" s="1851"/>
      <c r="CN134" s="1851"/>
      <c r="CO134" s="1851"/>
      <c r="CP134" s="1851"/>
      <c r="CQ134" s="1851"/>
      <c r="CR134" s="1851"/>
      <c r="CS134" s="1851"/>
      <c r="CT134" s="1851"/>
      <c r="CU134" s="1851"/>
      <c r="CV134" s="1851"/>
      <c r="CW134" s="1851"/>
      <c r="CX134" s="1851"/>
      <c r="CY134" s="1851"/>
      <c r="CZ134" s="1851"/>
    </row>
    <row r="135" s="424" customFormat="true" ht="15" customHeight="true" x14ac:dyDescent="0.2">
      <c r="A135" s="2403" t="s">
        <v>45</v>
      </c>
      <c r="B135" s="1739" t="s">
        <v>44</v>
      </c>
      <c r="C135" s="1655">
        <v>0.8221917945570103</v>
      </c>
      <c r="D135" s="1656">
        <v>2.9445183178984755</v>
      </c>
      <c r="E135" s="1656">
        <v>12.387512561753139</v>
      </c>
      <c r="F135" s="1656">
        <v>56.19768079378413</v>
      </c>
      <c r="G135" s="1657">
        <v>93.40518542317983</v>
      </c>
      <c r="H135" s="1658">
        <v>12.218183752973198</v>
      </c>
      <c r="I135" s="1656">
        <v>37.526359569349687</v>
      </c>
      <c r="J135" s="1656">
        <v>80.043662272708232</v>
      </c>
      <c r="K135" s="1656">
        <v>92.555256597926629</v>
      </c>
      <c r="L135" s="1659">
        <v>95.861646377658843</v>
      </c>
      <c r="M135" s="1660">
        <v>0</v>
      </c>
      <c r="N135" s="1656">
        <v>0.32021650306951677</v>
      </c>
      <c r="O135" s="1656">
        <v>1.0833794792230047</v>
      </c>
      <c r="P135" s="1656">
        <v>4.6441503278837581</v>
      </c>
      <c r="Q135" s="1657">
        <v>25.417641170212658</v>
      </c>
      <c r="R135" s="1658">
        <v>13.961500393678241</v>
      </c>
      <c r="S135" s="1656">
        <v>74.076757689242456</v>
      </c>
      <c r="T135" s="1656">
        <v>57.493124934841966</v>
      </c>
      <c r="U135" s="1656">
        <v>56.469010739923867</v>
      </c>
      <c r="V135" s="1656">
        <v>5.1485249587932973</v>
      </c>
      <c r="W135" s="1656">
        <v>75.837983940185381</v>
      </c>
      <c r="X135" s="1656">
        <v>25.823251212255151</v>
      </c>
      <c r="Y135" s="1656">
        <v>5.4818014287324228</v>
      </c>
      <c r="Z135" s="1656">
        <v>35.842894806958924</v>
      </c>
      <c r="AA135" s="1656">
        <v>3.3831026171354099</v>
      </c>
      <c r="AB135" s="1656">
        <v>19.419791993766385</v>
      </c>
      <c r="AC135" s="1656">
        <v>10.043617981602498</v>
      </c>
      <c r="AD135" s="1943">
        <v>50.63431573551204</v>
      </c>
      <c r="AE135" s="615"/>
      <c r="AF135" s="615"/>
      <c r="AG135" s="615"/>
      <c r="AH135" s="615"/>
      <c r="AI135" s="615"/>
      <c r="AJ135" s="615"/>
      <c r="AK135" s="615"/>
      <c r="AL135" s="615"/>
      <c r="AM135" s="615"/>
      <c r="AN135" s="615"/>
      <c r="AO135" s="615"/>
      <c r="AP135" s="615"/>
      <c r="AQ135" s="615"/>
      <c r="AR135" s="615"/>
      <c r="AS135" s="615"/>
      <c r="AT135" s="615"/>
      <c r="AU135" s="615"/>
      <c r="AV135" s="615"/>
      <c r="AW135" s="615"/>
      <c r="AX135" s="615"/>
      <c r="AY135" s="615"/>
      <c r="AZ135" s="216"/>
      <c r="BA135" s="2207" t="s">
        <v>45</v>
      </c>
      <c r="BB135" s="158" t="s">
        <v>44</v>
      </c>
      <c r="BC135" s="1098" t="s">
        <v>35</v>
      </c>
      <c r="BD135" s="1118" t="s">
        <v>35</v>
      </c>
      <c r="BE135" s="1118" t="s">
        <v>35</v>
      </c>
      <c r="BF135" s="1118" t="s">
        <v>35</v>
      </c>
      <c r="BG135" s="1139" t="s">
        <v>35</v>
      </c>
      <c r="BH135" s="1160" t="s">
        <v>35</v>
      </c>
      <c r="BI135" s="1118" t="s">
        <v>35</v>
      </c>
      <c r="BJ135" s="1118" t="s">
        <v>35</v>
      </c>
      <c r="BK135" s="1118" t="s">
        <v>35</v>
      </c>
      <c r="BL135" s="1139" t="s">
        <v>35</v>
      </c>
      <c r="BM135" s="1160" t="s">
        <v>35</v>
      </c>
      <c r="BN135" s="1118" t="s">
        <v>35</v>
      </c>
      <c r="BO135" s="1118" t="s">
        <v>35</v>
      </c>
      <c r="BP135" s="1118" t="s">
        <v>35</v>
      </c>
      <c r="BQ135" s="1139" t="s">
        <v>35</v>
      </c>
      <c r="BR135" s="1160" t="s">
        <v>35</v>
      </c>
      <c r="BS135" s="1118" t="s">
        <v>35</v>
      </c>
      <c r="BT135" s="1118" t="s">
        <v>35</v>
      </c>
      <c r="BU135" s="1118" t="s">
        <v>35</v>
      </c>
      <c r="BV135" s="1118" t="s">
        <v>35</v>
      </c>
      <c r="BW135" s="1118" t="s">
        <v>35</v>
      </c>
      <c r="BX135" s="1118" t="s">
        <v>35</v>
      </c>
      <c r="BY135" s="1179" t="s">
        <v>35</v>
      </c>
      <c r="BZ135" s="1179" t="s">
        <v>35</v>
      </c>
      <c r="CA135" s="1179" t="s">
        <v>35</v>
      </c>
      <c r="CB135" s="1179" t="s">
        <v>35</v>
      </c>
      <c r="CC135" s="1179" t="s">
        <v>35</v>
      </c>
      <c r="CD135" s="1179" t="s">
        <v>35</v>
      </c>
      <c r="CE135" s="1852"/>
      <c r="CF135" s="1852"/>
      <c r="CG135" s="1852"/>
      <c r="CH135" s="1852"/>
      <c r="CI135" s="1852"/>
      <c r="CJ135" s="1852"/>
      <c r="CK135" s="1852"/>
      <c r="CL135" s="1852"/>
      <c r="CM135" s="1852"/>
      <c r="CN135" s="1852"/>
      <c r="CO135" s="1852"/>
      <c r="CP135" s="1852"/>
      <c r="CQ135" s="1852"/>
      <c r="CR135" s="1852"/>
      <c r="CS135" s="1852"/>
      <c r="CT135" s="1852"/>
      <c r="CU135" s="1852"/>
      <c r="CV135" s="1852"/>
      <c r="CW135" s="1852"/>
      <c r="CX135" s="1852"/>
      <c r="CY135" s="1852"/>
      <c r="CZ135" s="1852"/>
    </row>
    <row r="136" s="424" customFormat="true" ht="15" customHeight="true" x14ac:dyDescent="0.2">
      <c r="A136" s="2359"/>
      <c r="B136" s="1740" t="s">
        <v>43</v>
      </c>
      <c r="C136" s="1661">
        <v>2.5658506409967863E-2</v>
      </c>
      <c r="D136" s="1662">
        <v>0.12839288756490055</v>
      </c>
      <c r="E136" s="1662">
        <v>0.88317030084121317</v>
      </c>
      <c r="F136" s="1662">
        <v>2.0184837976494423</v>
      </c>
      <c r="G136" s="1663">
        <v>1.6472350431566891</v>
      </c>
      <c r="H136" s="1664">
        <v>0.17577900654770856</v>
      </c>
      <c r="I136" s="1662">
        <v>1.3366324384182089</v>
      </c>
      <c r="J136" s="1662">
        <v>1.4288171394072922</v>
      </c>
      <c r="K136" s="1662">
        <v>1.599339631577213</v>
      </c>
      <c r="L136" s="1665">
        <v>0.73247384959398498</v>
      </c>
      <c r="M136" s="1666">
        <v>4.1360923138535857E-2</v>
      </c>
      <c r="N136" s="1662">
        <v>0</v>
      </c>
      <c r="O136" s="1662">
        <v>6.7314772745489707E-2</v>
      </c>
      <c r="P136" s="1662">
        <v>0.58128392087720115</v>
      </c>
      <c r="Q136" s="1663">
        <v>3.510531001500071</v>
      </c>
      <c r="R136" s="1664">
        <v>2.7900926383215972E-2</v>
      </c>
      <c r="S136" s="1662">
        <v>0.48124658327198505</v>
      </c>
      <c r="T136" s="1662">
        <v>2.5246006749566217</v>
      </c>
      <c r="U136" s="1662">
        <v>1.9814717130234285</v>
      </c>
      <c r="V136" s="1662">
        <v>0.57694333372722262</v>
      </c>
      <c r="W136" s="1662">
        <v>0.85886378833115795</v>
      </c>
      <c r="X136" s="1662">
        <v>0.15967597939198422</v>
      </c>
      <c r="Y136" s="1662">
        <v>0.68699835682171917</v>
      </c>
      <c r="Z136" s="1662">
        <v>0.21367461186600167</v>
      </c>
      <c r="AA136" s="1662">
        <v>5.5128246888006403E-2</v>
      </c>
      <c r="AB136" s="1662">
        <v>1.9907673708200204</v>
      </c>
      <c r="AC136" s="1662">
        <v>2.0295700372824914</v>
      </c>
      <c r="AD136" s="1944">
        <v>1.6556869162362247</v>
      </c>
      <c r="AE136" s="615"/>
      <c r="AF136" s="615"/>
      <c r="AG136" s="615"/>
      <c r="AH136" s="615"/>
      <c r="AI136" s="615"/>
      <c r="AJ136" s="615"/>
      <c r="AK136" s="615"/>
      <c r="AL136" s="615"/>
      <c r="AM136" s="615"/>
      <c r="AN136" s="615"/>
      <c r="AO136" s="615"/>
      <c r="AP136" s="615"/>
      <c r="AQ136" s="615"/>
      <c r="AR136" s="615"/>
      <c r="AS136" s="615"/>
      <c r="AT136" s="615"/>
      <c r="AU136" s="615"/>
      <c r="AV136" s="615"/>
      <c r="AW136" s="615"/>
      <c r="AX136" s="615"/>
      <c r="AY136" s="615"/>
      <c r="AZ136" s="216"/>
      <c r="BA136" s="2168"/>
      <c r="BB136" s="159" t="s">
        <v>43</v>
      </c>
      <c r="BC136" s="1099" t="s">
        <v>35</v>
      </c>
      <c r="BD136" s="1119" t="s">
        <v>35</v>
      </c>
      <c r="BE136" s="1119" t="s">
        <v>35</v>
      </c>
      <c r="BF136" s="1119" t="s">
        <v>35</v>
      </c>
      <c r="BG136" s="1140" t="s">
        <v>35</v>
      </c>
      <c r="BH136" s="1161" t="s">
        <v>35</v>
      </c>
      <c r="BI136" s="1119" t="s">
        <v>35</v>
      </c>
      <c r="BJ136" s="1119" t="s">
        <v>35</v>
      </c>
      <c r="BK136" s="1119" t="s">
        <v>35</v>
      </c>
      <c r="BL136" s="1140" t="s">
        <v>35</v>
      </c>
      <c r="BM136" s="1161" t="s">
        <v>35</v>
      </c>
      <c r="BN136" s="1119" t="s">
        <v>35</v>
      </c>
      <c r="BO136" s="1119" t="s">
        <v>35</v>
      </c>
      <c r="BP136" s="1119" t="s">
        <v>35</v>
      </c>
      <c r="BQ136" s="1140" t="s">
        <v>35</v>
      </c>
      <c r="BR136" s="1161" t="s">
        <v>35</v>
      </c>
      <c r="BS136" s="1119" t="s">
        <v>35</v>
      </c>
      <c r="BT136" s="1119" t="s">
        <v>35</v>
      </c>
      <c r="BU136" s="1119" t="s">
        <v>35</v>
      </c>
      <c r="BV136" s="1119" t="s">
        <v>35</v>
      </c>
      <c r="BW136" s="1119" t="s">
        <v>35</v>
      </c>
      <c r="BX136" s="1119" t="s">
        <v>35</v>
      </c>
      <c r="BY136" s="1180" t="s">
        <v>35</v>
      </c>
      <c r="BZ136" s="1180" t="s">
        <v>35</v>
      </c>
      <c r="CA136" s="1180" t="s">
        <v>35</v>
      </c>
      <c r="CB136" s="1180" t="s">
        <v>35</v>
      </c>
      <c r="CC136" s="1180" t="s">
        <v>35</v>
      </c>
      <c r="CD136" s="1180" t="s">
        <v>35</v>
      </c>
      <c r="CE136" s="1853"/>
      <c r="CF136" s="1853"/>
      <c r="CG136" s="1853"/>
      <c r="CH136" s="1853"/>
      <c r="CI136" s="1853"/>
      <c r="CJ136" s="1853"/>
      <c r="CK136" s="1853"/>
      <c r="CL136" s="1853"/>
      <c r="CM136" s="1853"/>
      <c r="CN136" s="1853"/>
      <c r="CO136" s="1853"/>
      <c r="CP136" s="1853"/>
      <c r="CQ136" s="1853"/>
      <c r="CR136" s="1853"/>
      <c r="CS136" s="1853"/>
      <c r="CT136" s="1853"/>
      <c r="CU136" s="1853"/>
      <c r="CV136" s="1853"/>
      <c r="CW136" s="1853"/>
      <c r="CX136" s="1853"/>
      <c r="CY136" s="1853"/>
      <c r="CZ136" s="1853"/>
    </row>
    <row r="137" s="424" customFormat="true" ht="15" customHeight="true" x14ac:dyDescent="0.2">
      <c r="A137" s="2359"/>
      <c r="B137" s="1740" t="s">
        <v>42</v>
      </c>
      <c r="C137" s="1661">
        <v>4.6301993614568318</v>
      </c>
      <c r="D137" s="1662">
        <v>10.97765422772671</v>
      </c>
      <c r="E137" s="1662">
        <v>20.897655272188761</v>
      </c>
      <c r="F137" s="1662">
        <v>17.834194593336715</v>
      </c>
      <c r="G137" s="1663">
        <v>2.5065038268610333</v>
      </c>
      <c r="H137" s="1664">
        <v>16.850158476972922</v>
      </c>
      <c r="I137" s="1662">
        <v>16.393924393890337</v>
      </c>
      <c r="J137" s="1662">
        <v>7.814906292876918</v>
      </c>
      <c r="K137" s="1662">
        <v>2.3854034861019366</v>
      </c>
      <c r="L137" s="1665">
        <v>2.1454542979034303</v>
      </c>
      <c r="M137" s="1666">
        <v>2.9168846923988085</v>
      </c>
      <c r="N137" s="1662">
        <v>6.2127444593190999</v>
      </c>
      <c r="O137" s="1662">
        <v>8.7833567196009064</v>
      </c>
      <c r="P137" s="1662">
        <v>18.503117943028723</v>
      </c>
      <c r="Q137" s="1663">
        <v>30.362128710267417</v>
      </c>
      <c r="R137" s="1664">
        <v>6.7110453324060755</v>
      </c>
      <c r="S137" s="1662">
        <v>7.7736901671773921</v>
      </c>
      <c r="T137" s="1662">
        <v>6.8834474476162617</v>
      </c>
      <c r="U137" s="1662">
        <v>9.0983937463368818</v>
      </c>
      <c r="V137" s="1662">
        <v>13.773407949535562</v>
      </c>
      <c r="W137" s="1662">
        <v>6.5960214432671975</v>
      </c>
      <c r="X137" s="1662">
        <v>11.299591244225377</v>
      </c>
      <c r="Y137" s="1662">
        <v>9.491629978615066</v>
      </c>
      <c r="Z137" s="1662">
        <v>4.3395939628655347</v>
      </c>
      <c r="AA137" s="1662">
        <v>13.345039469930549</v>
      </c>
      <c r="AB137" s="1662">
        <v>26.470278339608921</v>
      </c>
      <c r="AC137" s="1662">
        <v>15.982625788308328</v>
      </c>
      <c r="AD137" s="1944">
        <v>11.457616658418777</v>
      </c>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216"/>
      <c r="BA137" s="2168"/>
      <c r="BB137" s="159" t="s">
        <v>42</v>
      </c>
      <c r="BC137" s="1099" t="s">
        <v>35</v>
      </c>
      <c r="BD137" s="1119" t="s">
        <v>35</v>
      </c>
      <c r="BE137" s="1119" t="s">
        <v>35</v>
      </c>
      <c r="BF137" s="1119" t="s">
        <v>35</v>
      </c>
      <c r="BG137" s="1140" t="s">
        <v>35</v>
      </c>
      <c r="BH137" s="1161" t="s">
        <v>35</v>
      </c>
      <c r="BI137" s="1119" t="s">
        <v>35</v>
      </c>
      <c r="BJ137" s="1119" t="s">
        <v>35</v>
      </c>
      <c r="BK137" s="1119" t="s">
        <v>35</v>
      </c>
      <c r="BL137" s="1140" t="s">
        <v>35</v>
      </c>
      <c r="BM137" s="1161" t="s">
        <v>35</v>
      </c>
      <c r="BN137" s="1119" t="s">
        <v>35</v>
      </c>
      <c r="BO137" s="1119" t="s">
        <v>35</v>
      </c>
      <c r="BP137" s="1119" t="s">
        <v>35</v>
      </c>
      <c r="BQ137" s="1140" t="s">
        <v>35</v>
      </c>
      <c r="BR137" s="1161" t="s">
        <v>35</v>
      </c>
      <c r="BS137" s="1119" t="s">
        <v>35</v>
      </c>
      <c r="BT137" s="1119" t="s">
        <v>35</v>
      </c>
      <c r="BU137" s="1119" t="s">
        <v>35</v>
      </c>
      <c r="BV137" s="1119" t="s">
        <v>35</v>
      </c>
      <c r="BW137" s="1119" t="s">
        <v>35</v>
      </c>
      <c r="BX137" s="1119" t="s">
        <v>35</v>
      </c>
      <c r="BY137" s="1180" t="s">
        <v>35</v>
      </c>
      <c r="BZ137" s="1180" t="s">
        <v>35</v>
      </c>
      <c r="CA137" s="1180" t="s">
        <v>35</v>
      </c>
      <c r="CB137" s="1180" t="s">
        <v>35</v>
      </c>
      <c r="CC137" s="1180" t="s">
        <v>35</v>
      </c>
      <c r="CD137" s="1180" t="s">
        <v>35</v>
      </c>
      <c r="CE137" s="1853"/>
      <c r="CF137" s="1853"/>
      <c r="CG137" s="1853"/>
      <c r="CH137" s="1853"/>
      <c r="CI137" s="1853"/>
      <c r="CJ137" s="1853"/>
      <c r="CK137" s="1853"/>
      <c r="CL137" s="1853"/>
      <c r="CM137" s="1853"/>
      <c r="CN137" s="1853"/>
      <c r="CO137" s="1853"/>
      <c r="CP137" s="1853"/>
      <c r="CQ137" s="1853"/>
      <c r="CR137" s="1853"/>
      <c r="CS137" s="1853"/>
      <c r="CT137" s="1853"/>
      <c r="CU137" s="1853"/>
      <c r="CV137" s="1853"/>
      <c r="CW137" s="1853"/>
      <c r="CX137" s="1853"/>
      <c r="CY137" s="1853"/>
      <c r="CZ137" s="1853"/>
    </row>
    <row r="138" s="424" customFormat="true" ht="15" customHeight="true" x14ac:dyDescent="0.2">
      <c r="A138" s="2359"/>
      <c r="B138" s="1740" t="s">
        <v>41</v>
      </c>
      <c r="C138" s="1661">
        <v>2.2087186484584018</v>
      </c>
      <c r="D138" s="1662">
        <v>3.9972799289569378</v>
      </c>
      <c r="E138" s="1662">
        <v>7.9837952379494617</v>
      </c>
      <c r="F138" s="1662">
        <v>7.3575777115352139</v>
      </c>
      <c r="G138" s="1663">
        <v>2.2228194577003939</v>
      </c>
      <c r="H138" s="1664">
        <v>11.733669794511647</v>
      </c>
      <c r="I138" s="1662">
        <v>11.20735068428165</v>
      </c>
      <c r="J138" s="1662">
        <v>4.1430188449589922</v>
      </c>
      <c r="K138" s="1662">
        <v>3.3247843282532741</v>
      </c>
      <c r="L138" s="1665">
        <v>1.1430283904787151</v>
      </c>
      <c r="M138" s="1666">
        <v>1.1187962873222603</v>
      </c>
      <c r="N138" s="1662">
        <v>1.1604271485665285</v>
      </c>
      <c r="O138" s="1662">
        <v>2.5658060337396491</v>
      </c>
      <c r="P138" s="1662">
        <v>4.9734420841229774</v>
      </c>
      <c r="Q138" s="1663">
        <v>7.1089741482237043</v>
      </c>
      <c r="R138" s="1664">
        <v>0.60401234127664427</v>
      </c>
      <c r="S138" s="1662">
        <v>4.2824522355480985</v>
      </c>
      <c r="T138" s="1662">
        <v>6.8657009756799958</v>
      </c>
      <c r="U138" s="1662">
        <v>8.9118478374640855</v>
      </c>
      <c r="V138" s="1662">
        <v>5.7568473477903659</v>
      </c>
      <c r="W138" s="1662">
        <v>4.598097002756889</v>
      </c>
      <c r="X138" s="1662">
        <v>6.201567250263742</v>
      </c>
      <c r="Y138" s="1662">
        <v>1.2363927007604625</v>
      </c>
      <c r="Z138" s="1662">
        <v>0.93091223071174667</v>
      </c>
      <c r="AA138" s="1662">
        <v>3.5621208156158519</v>
      </c>
      <c r="AB138" s="1662">
        <v>11.619655968474598</v>
      </c>
      <c r="AC138" s="1662">
        <v>5.0040875439939088</v>
      </c>
      <c r="AD138" s="1944">
        <v>4.8859251015114316</v>
      </c>
      <c r="AE138" s="615"/>
      <c r="AF138" s="615"/>
      <c r="AG138" s="615"/>
      <c r="AH138" s="615"/>
      <c r="AI138" s="615"/>
      <c r="AJ138" s="615"/>
      <c r="AK138" s="615"/>
      <c r="AL138" s="615"/>
      <c r="AM138" s="615"/>
      <c r="AN138" s="615"/>
      <c r="AO138" s="615"/>
      <c r="AP138" s="615"/>
      <c r="AQ138" s="615"/>
      <c r="AR138" s="615"/>
      <c r="AS138" s="615"/>
      <c r="AT138" s="615"/>
      <c r="AU138" s="615"/>
      <c r="AV138" s="615"/>
      <c r="AW138" s="615"/>
      <c r="AX138" s="615"/>
      <c r="AY138" s="615"/>
      <c r="AZ138" s="216"/>
      <c r="BA138" s="2168"/>
      <c r="BB138" s="159" t="s">
        <v>41</v>
      </c>
      <c r="BC138" s="1099" t="s">
        <v>35</v>
      </c>
      <c r="BD138" s="1119" t="s">
        <v>35</v>
      </c>
      <c r="BE138" s="1119" t="s">
        <v>35</v>
      </c>
      <c r="BF138" s="1119" t="s">
        <v>35</v>
      </c>
      <c r="BG138" s="1140" t="s">
        <v>35</v>
      </c>
      <c r="BH138" s="1161" t="s">
        <v>35</v>
      </c>
      <c r="BI138" s="1119" t="s">
        <v>35</v>
      </c>
      <c r="BJ138" s="1119" t="s">
        <v>35</v>
      </c>
      <c r="BK138" s="1119" t="s">
        <v>35</v>
      </c>
      <c r="BL138" s="1140" t="s">
        <v>35</v>
      </c>
      <c r="BM138" s="1161" t="s">
        <v>35</v>
      </c>
      <c r="BN138" s="1119" t="s">
        <v>35</v>
      </c>
      <c r="BO138" s="1119" t="s">
        <v>35</v>
      </c>
      <c r="BP138" s="1119" t="s">
        <v>35</v>
      </c>
      <c r="BQ138" s="1140" t="s">
        <v>35</v>
      </c>
      <c r="BR138" s="1161" t="s">
        <v>35</v>
      </c>
      <c r="BS138" s="1119" t="s">
        <v>35</v>
      </c>
      <c r="BT138" s="1119" t="s">
        <v>35</v>
      </c>
      <c r="BU138" s="1119" t="s">
        <v>35</v>
      </c>
      <c r="BV138" s="1119" t="s">
        <v>35</v>
      </c>
      <c r="BW138" s="1119" t="s">
        <v>35</v>
      </c>
      <c r="BX138" s="1119" t="s">
        <v>35</v>
      </c>
      <c r="BY138" s="1180" t="s">
        <v>35</v>
      </c>
      <c r="BZ138" s="1180" t="s">
        <v>35</v>
      </c>
      <c r="CA138" s="1180" t="s">
        <v>35</v>
      </c>
      <c r="CB138" s="1180" t="s">
        <v>35</v>
      </c>
      <c r="CC138" s="1180" t="s">
        <v>35</v>
      </c>
      <c r="CD138" s="1180" t="s">
        <v>35</v>
      </c>
      <c r="CE138" s="1853"/>
      <c r="CF138" s="1853"/>
      <c r="CG138" s="1853"/>
      <c r="CH138" s="1853"/>
      <c r="CI138" s="1853"/>
      <c r="CJ138" s="1853"/>
      <c r="CK138" s="1853"/>
      <c r="CL138" s="1853"/>
      <c r="CM138" s="1853"/>
      <c r="CN138" s="1853"/>
      <c r="CO138" s="1853"/>
      <c r="CP138" s="1853"/>
      <c r="CQ138" s="1853"/>
      <c r="CR138" s="1853"/>
      <c r="CS138" s="1853"/>
      <c r="CT138" s="1853"/>
      <c r="CU138" s="1853"/>
      <c r="CV138" s="1853"/>
      <c r="CW138" s="1853"/>
      <c r="CX138" s="1853"/>
      <c r="CY138" s="1853"/>
      <c r="CZ138" s="1853"/>
    </row>
    <row r="139" s="424" customFormat="true" ht="15" customHeight="true" x14ac:dyDescent="0.2">
      <c r="A139" s="2359"/>
      <c r="B139" s="1740" t="s">
        <v>19</v>
      </c>
      <c r="C139" s="1661">
        <v>92.31323168911787</v>
      </c>
      <c r="D139" s="1662">
        <v>81.952154637852885</v>
      </c>
      <c r="E139" s="1662">
        <v>57.847866627267372</v>
      </c>
      <c r="F139" s="1662">
        <v>16.592063103694436</v>
      </c>
      <c r="G139" s="1663">
        <v>0.21825624910226252</v>
      </c>
      <c r="H139" s="1664">
        <v>59.022208968994519</v>
      </c>
      <c r="I139" s="1662">
        <v>33.535732914060198</v>
      </c>
      <c r="J139" s="1662">
        <v>6.5695954500485128</v>
      </c>
      <c r="K139" s="1662">
        <v>0.13521595614097412</v>
      </c>
      <c r="L139" s="1665">
        <v>0.11739708436501678</v>
      </c>
      <c r="M139" s="1666">
        <v>95.922958097140366</v>
      </c>
      <c r="N139" s="1662">
        <v>92.306611889044916</v>
      </c>
      <c r="O139" s="1662">
        <v>87.50014299469106</v>
      </c>
      <c r="P139" s="1662">
        <v>71.298005724087588</v>
      </c>
      <c r="Q139" s="1663">
        <v>33.600724969796154</v>
      </c>
      <c r="R139" s="1664">
        <v>78.695541006255837</v>
      </c>
      <c r="S139" s="1662">
        <v>13.385853324760172</v>
      </c>
      <c r="T139" s="1662">
        <v>26.233125966904979</v>
      </c>
      <c r="U139" s="1662">
        <v>23.539275963251725</v>
      </c>
      <c r="V139" s="1662">
        <v>74.744276410153574</v>
      </c>
      <c r="W139" s="1662">
        <v>12.109033825459436</v>
      </c>
      <c r="X139" s="1662">
        <v>56.515914313863732</v>
      </c>
      <c r="Y139" s="1662">
        <v>83.103177535070373</v>
      </c>
      <c r="Z139" s="1662">
        <v>58.67292438759786</v>
      </c>
      <c r="AA139" s="1662">
        <v>79.65460885043035</v>
      </c>
      <c r="AB139" s="1662">
        <v>40.499506327329691</v>
      </c>
      <c r="AC139" s="1662">
        <v>66.940098648812665</v>
      </c>
      <c r="AD139" s="1944">
        <v>31.366455588321546</v>
      </c>
      <c r="AE139" s="615"/>
      <c r="AF139" s="615"/>
      <c r="AG139" s="615"/>
      <c r="AH139" s="615"/>
      <c r="AI139" s="615"/>
      <c r="AJ139" s="615"/>
      <c r="AK139" s="615"/>
      <c r="AL139" s="615"/>
      <c r="AM139" s="615"/>
      <c r="AN139" s="615"/>
      <c r="AO139" s="615"/>
      <c r="AP139" s="615"/>
      <c r="AQ139" s="615"/>
      <c r="AR139" s="615"/>
      <c r="AS139" s="615"/>
      <c r="AT139" s="615"/>
      <c r="AU139" s="615"/>
      <c r="AV139" s="615"/>
      <c r="AW139" s="615"/>
      <c r="AX139" s="615"/>
      <c r="AY139" s="615"/>
      <c r="AZ139" s="216"/>
      <c r="BA139" s="2168"/>
      <c r="BB139" s="159" t="s">
        <v>19</v>
      </c>
      <c r="BC139" s="1099" t="s">
        <v>35</v>
      </c>
      <c r="BD139" s="1119" t="s">
        <v>35</v>
      </c>
      <c r="BE139" s="1119" t="s">
        <v>35</v>
      </c>
      <c r="BF139" s="1119" t="s">
        <v>35</v>
      </c>
      <c r="BG139" s="1140" t="s">
        <v>35</v>
      </c>
      <c r="BH139" s="1161" t="s">
        <v>35</v>
      </c>
      <c r="BI139" s="1119" t="s">
        <v>35</v>
      </c>
      <c r="BJ139" s="1119" t="s">
        <v>35</v>
      </c>
      <c r="BK139" s="1119" t="s">
        <v>35</v>
      </c>
      <c r="BL139" s="1140" t="s">
        <v>35</v>
      </c>
      <c r="BM139" s="1161" t="s">
        <v>35</v>
      </c>
      <c r="BN139" s="1119" t="s">
        <v>35</v>
      </c>
      <c r="BO139" s="1119" t="s">
        <v>35</v>
      </c>
      <c r="BP139" s="1119" t="s">
        <v>35</v>
      </c>
      <c r="BQ139" s="1140" t="s">
        <v>35</v>
      </c>
      <c r="BR139" s="1161" t="s">
        <v>35</v>
      </c>
      <c r="BS139" s="1119" t="s">
        <v>35</v>
      </c>
      <c r="BT139" s="1119" t="s">
        <v>35</v>
      </c>
      <c r="BU139" s="1119" t="s">
        <v>35</v>
      </c>
      <c r="BV139" s="1119" t="s">
        <v>35</v>
      </c>
      <c r="BW139" s="1119" t="s">
        <v>35</v>
      </c>
      <c r="BX139" s="1119" t="s">
        <v>35</v>
      </c>
      <c r="BY139" s="1180" t="s">
        <v>35</v>
      </c>
      <c r="BZ139" s="1180" t="s">
        <v>35</v>
      </c>
      <c r="CA139" s="1180" t="s">
        <v>35</v>
      </c>
      <c r="CB139" s="1180" t="s">
        <v>35</v>
      </c>
      <c r="CC139" s="1180" t="s">
        <v>35</v>
      </c>
      <c r="CD139" s="1180" t="s">
        <v>35</v>
      </c>
      <c r="CE139" s="1853"/>
      <c r="CF139" s="1853"/>
      <c r="CG139" s="1853"/>
      <c r="CH139" s="1853"/>
      <c r="CI139" s="1853"/>
      <c r="CJ139" s="1853"/>
      <c r="CK139" s="1853"/>
      <c r="CL139" s="1853"/>
      <c r="CM139" s="1853"/>
      <c r="CN139" s="1853"/>
      <c r="CO139" s="1853"/>
      <c r="CP139" s="1853"/>
      <c r="CQ139" s="1853"/>
      <c r="CR139" s="1853"/>
      <c r="CS139" s="1853"/>
      <c r="CT139" s="1853"/>
      <c r="CU139" s="1853"/>
      <c r="CV139" s="1853"/>
      <c r="CW139" s="1853"/>
      <c r="CX139" s="1853"/>
      <c r="CY139" s="1853"/>
      <c r="CZ139" s="1853"/>
    </row>
    <row r="140" s="130" customFormat="true" ht="15" customHeight="true" x14ac:dyDescent="0.2">
      <c r="A140" s="2110" t="s">
        <v>106</v>
      </c>
      <c r="B140" s="252" t="s">
        <v>64</v>
      </c>
      <c r="C140" s="1033" t="s">
        <v>35</v>
      </c>
      <c r="D140" s="1044" t="s">
        <v>35</v>
      </c>
      <c r="E140" s="1044" t="s">
        <v>35</v>
      </c>
      <c r="F140" s="1044" t="s">
        <v>35</v>
      </c>
      <c r="G140" s="1055" t="s">
        <v>35</v>
      </c>
      <c r="H140" s="1066" t="s">
        <v>35</v>
      </c>
      <c r="I140" s="1044" t="s">
        <v>35</v>
      </c>
      <c r="J140" s="1044" t="s">
        <v>35</v>
      </c>
      <c r="K140" s="1044" t="s">
        <v>35</v>
      </c>
      <c r="L140" s="1077" t="s">
        <v>35</v>
      </c>
      <c r="M140" s="1086" t="s">
        <v>35</v>
      </c>
      <c r="N140" s="1044" t="s">
        <v>35</v>
      </c>
      <c r="O140" s="1044" t="s">
        <v>35</v>
      </c>
      <c r="P140" s="1044" t="s">
        <v>35</v>
      </c>
      <c r="Q140" s="1055" t="s">
        <v>35</v>
      </c>
      <c r="R140" s="1066" t="s">
        <v>35</v>
      </c>
      <c r="S140" s="1044" t="s">
        <v>35</v>
      </c>
      <c r="T140" s="1044" t="s">
        <v>35</v>
      </c>
      <c r="U140" s="1044" t="s">
        <v>35</v>
      </c>
      <c r="V140" s="1044" t="s">
        <v>35</v>
      </c>
      <c r="W140" s="1044" t="s">
        <v>35</v>
      </c>
      <c r="X140" s="1044" t="s">
        <v>35</v>
      </c>
      <c r="Y140" s="1088" t="s">
        <v>35</v>
      </c>
      <c r="Z140" s="1088" t="s">
        <v>35</v>
      </c>
      <c r="AA140" s="1088" t="s">
        <v>35</v>
      </c>
      <c r="AB140" s="1088" t="s">
        <v>35</v>
      </c>
      <c r="AC140" s="1088" t="s">
        <v>35</v>
      </c>
      <c r="AD140" s="1820" t="s">
        <v>35</v>
      </c>
      <c r="AE140" s="1833"/>
      <c r="AF140" s="1833"/>
      <c r="AG140" s="1833"/>
      <c r="AH140" s="1833"/>
      <c r="AI140" s="1833"/>
      <c r="AJ140" s="1833"/>
      <c r="AK140" s="1833"/>
      <c r="AL140" s="1833"/>
      <c r="AM140" s="1833"/>
      <c r="AN140" s="1833"/>
      <c r="AO140" s="1833"/>
      <c r="AP140" s="1833"/>
      <c r="AQ140" s="1833"/>
      <c r="AR140" s="1833"/>
      <c r="AS140" s="1833"/>
      <c r="AT140" s="1833"/>
      <c r="AU140" s="1833"/>
      <c r="AV140" s="1833"/>
      <c r="AW140" s="1833"/>
      <c r="AX140" s="1833"/>
      <c r="AY140" s="1833"/>
      <c r="AZ140" s="215"/>
      <c r="BA140" s="2168" t="s">
        <v>106</v>
      </c>
      <c r="BB140" s="159" t="s">
        <v>64</v>
      </c>
      <c r="BC140" s="1099" t="s">
        <v>35</v>
      </c>
      <c r="BD140" s="1119" t="s">
        <v>35</v>
      </c>
      <c r="BE140" s="1119" t="s">
        <v>35</v>
      </c>
      <c r="BF140" s="1119" t="s">
        <v>35</v>
      </c>
      <c r="BG140" s="1140" t="s">
        <v>35</v>
      </c>
      <c r="BH140" s="1161" t="s">
        <v>35</v>
      </c>
      <c r="BI140" s="1119" t="s">
        <v>35</v>
      </c>
      <c r="BJ140" s="1119" t="s">
        <v>35</v>
      </c>
      <c r="BK140" s="1119" t="s">
        <v>35</v>
      </c>
      <c r="BL140" s="1140" t="s">
        <v>35</v>
      </c>
      <c r="BM140" s="1161" t="s">
        <v>35</v>
      </c>
      <c r="BN140" s="1119" t="s">
        <v>35</v>
      </c>
      <c r="BO140" s="1119" t="s">
        <v>35</v>
      </c>
      <c r="BP140" s="1119" t="s">
        <v>35</v>
      </c>
      <c r="BQ140" s="1140" t="s">
        <v>35</v>
      </c>
      <c r="BR140" s="1161" t="s">
        <v>35</v>
      </c>
      <c r="BS140" s="1119" t="s">
        <v>35</v>
      </c>
      <c r="BT140" s="1119" t="s">
        <v>35</v>
      </c>
      <c r="BU140" s="1119" t="s">
        <v>35</v>
      </c>
      <c r="BV140" s="1119" t="s">
        <v>35</v>
      </c>
      <c r="BW140" s="1119" t="s">
        <v>35</v>
      </c>
      <c r="BX140" s="1119" t="s">
        <v>35</v>
      </c>
      <c r="BY140" s="1180" t="s">
        <v>35</v>
      </c>
      <c r="BZ140" s="1180" t="s">
        <v>35</v>
      </c>
      <c r="CA140" s="1180" t="s">
        <v>35</v>
      </c>
      <c r="CB140" s="1180" t="s">
        <v>35</v>
      </c>
      <c r="CC140" s="1180" t="s">
        <v>35</v>
      </c>
      <c r="CD140" s="1180" t="s">
        <v>35</v>
      </c>
      <c r="CE140" s="1853"/>
      <c r="CF140" s="1853"/>
      <c r="CG140" s="1853"/>
      <c r="CH140" s="1853"/>
      <c r="CI140" s="1853"/>
      <c r="CJ140" s="1853"/>
      <c r="CK140" s="1853"/>
      <c r="CL140" s="1853"/>
      <c r="CM140" s="1853"/>
      <c r="CN140" s="1853"/>
      <c r="CO140" s="1853"/>
      <c r="CP140" s="1853"/>
      <c r="CQ140" s="1853"/>
      <c r="CR140" s="1853"/>
      <c r="CS140" s="1853"/>
      <c r="CT140" s="1853"/>
      <c r="CU140" s="1853"/>
      <c r="CV140" s="1853"/>
      <c r="CW140" s="1853"/>
      <c r="CX140" s="1853"/>
      <c r="CY140" s="1853"/>
      <c r="CZ140" s="1853"/>
    </row>
    <row r="141" s="130" customFormat="true" ht="15" customHeight="true" x14ac:dyDescent="0.2">
      <c r="A141" s="2110"/>
      <c r="B141" s="252" t="s">
        <v>65</v>
      </c>
      <c r="C141" s="1033" t="s">
        <v>35</v>
      </c>
      <c r="D141" s="1044" t="s">
        <v>35</v>
      </c>
      <c r="E141" s="1044" t="s">
        <v>35</v>
      </c>
      <c r="F141" s="1044" t="s">
        <v>35</v>
      </c>
      <c r="G141" s="1055" t="s">
        <v>35</v>
      </c>
      <c r="H141" s="1066" t="s">
        <v>35</v>
      </c>
      <c r="I141" s="1044" t="s">
        <v>35</v>
      </c>
      <c r="J141" s="1044" t="s">
        <v>35</v>
      </c>
      <c r="K141" s="1044" t="s">
        <v>35</v>
      </c>
      <c r="L141" s="1077" t="s">
        <v>35</v>
      </c>
      <c r="M141" s="1086" t="s">
        <v>35</v>
      </c>
      <c r="N141" s="1044" t="s">
        <v>35</v>
      </c>
      <c r="O141" s="1044" t="s">
        <v>35</v>
      </c>
      <c r="P141" s="1044" t="s">
        <v>35</v>
      </c>
      <c r="Q141" s="1055" t="s">
        <v>35</v>
      </c>
      <c r="R141" s="1066" t="s">
        <v>35</v>
      </c>
      <c r="S141" s="1044" t="s">
        <v>35</v>
      </c>
      <c r="T141" s="1044" t="s">
        <v>35</v>
      </c>
      <c r="U141" s="1044" t="s">
        <v>35</v>
      </c>
      <c r="V141" s="1044" t="s">
        <v>35</v>
      </c>
      <c r="W141" s="1044" t="s">
        <v>35</v>
      </c>
      <c r="X141" s="1044" t="s">
        <v>35</v>
      </c>
      <c r="Y141" s="1088" t="s">
        <v>35</v>
      </c>
      <c r="Z141" s="1088" t="s">
        <v>35</v>
      </c>
      <c r="AA141" s="1088" t="s">
        <v>35</v>
      </c>
      <c r="AB141" s="1088" t="s">
        <v>35</v>
      </c>
      <c r="AC141" s="1088" t="s">
        <v>35</v>
      </c>
      <c r="AD141" s="1820" t="s">
        <v>35</v>
      </c>
      <c r="AE141" s="1833"/>
      <c r="AF141" s="1833"/>
      <c r="AG141" s="1833"/>
      <c r="AH141" s="1833"/>
      <c r="AI141" s="1833"/>
      <c r="AJ141" s="1833"/>
      <c r="AK141" s="1833"/>
      <c r="AL141" s="1833"/>
      <c r="AM141" s="1833"/>
      <c r="AN141" s="1833"/>
      <c r="AO141" s="1833"/>
      <c r="AP141" s="1833"/>
      <c r="AQ141" s="1833"/>
      <c r="AR141" s="1833"/>
      <c r="AS141" s="1833"/>
      <c r="AT141" s="1833"/>
      <c r="AU141" s="1833"/>
      <c r="AV141" s="1833"/>
      <c r="AW141" s="1833"/>
      <c r="AX141" s="1833"/>
      <c r="AY141" s="1833"/>
      <c r="AZ141" s="215"/>
      <c r="BA141" s="2168"/>
      <c r="BB141" s="159" t="s">
        <v>65</v>
      </c>
      <c r="BC141" s="1099" t="s">
        <v>35</v>
      </c>
      <c r="BD141" s="1119" t="s">
        <v>35</v>
      </c>
      <c r="BE141" s="1119" t="s">
        <v>35</v>
      </c>
      <c r="BF141" s="1119" t="s">
        <v>35</v>
      </c>
      <c r="BG141" s="1140" t="s">
        <v>35</v>
      </c>
      <c r="BH141" s="1161" t="s">
        <v>35</v>
      </c>
      <c r="BI141" s="1119" t="s">
        <v>35</v>
      </c>
      <c r="BJ141" s="1119" t="s">
        <v>35</v>
      </c>
      <c r="BK141" s="1119" t="s">
        <v>35</v>
      </c>
      <c r="BL141" s="1140" t="s">
        <v>35</v>
      </c>
      <c r="BM141" s="1161" t="s">
        <v>35</v>
      </c>
      <c r="BN141" s="1119" t="s">
        <v>35</v>
      </c>
      <c r="BO141" s="1119" t="s">
        <v>35</v>
      </c>
      <c r="BP141" s="1119" t="s">
        <v>35</v>
      </c>
      <c r="BQ141" s="1140" t="s">
        <v>35</v>
      </c>
      <c r="BR141" s="1161" t="s">
        <v>35</v>
      </c>
      <c r="BS141" s="1119" t="s">
        <v>35</v>
      </c>
      <c r="BT141" s="1119" t="s">
        <v>35</v>
      </c>
      <c r="BU141" s="1119" t="s">
        <v>35</v>
      </c>
      <c r="BV141" s="1119" t="s">
        <v>35</v>
      </c>
      <c r="BW141" s="1119" t="s">
        <v>35</v>
      </c>
      <c r="BX141" s="1119" t="s">
        <v>35</v>
      </c>
      <c r="BY141" s="1180" t="s">
        <v>35</v>
      </c>
      <c r="BZ141" s="1180" t="s">
        <v>35</v>
      </c>
      <c r="CA141" s="1180" t="s">
        <v>35</v>
      </c>
      <c r="CB141" s="1180" t="s">
        <v>35</v>
      </c>
      <c r="CC141" s="1180" t="s">
        <v>35</v>
      </c>
      <c r="CD141" s="1180" t="s">
        <v>35</v>
      </c>
      <c r="CE141" s="1853"/>
      <c r="CF141" s="1853"/>
      <c r="CG141" s="1853"/>
      <c r="CH141" s="1853"/>
      <c r="CI141" s="1853"/>
      <c r="CJ141" s="1853"/>
      <c r="CK141" s="1853"/>
      <c r="CL141" s="1853"/>
      <c r="CM141" s="1853"/>
      <c r="CN141" s="1853"/>
      <c r="CO141" s="1853"/>
      <c r="CP141" s="1853"/>
      <c r="CQ141" s="1853"/>
      <c r="CR141" s="1853"/>
      <c r="CS141" s="1853"/>
      <c r="CT141" s="1853"/>
      <c r="CU141" s="1853"/>
      <c r="CV141" s="1853"/>
      <c r="CW141" s="1853"/>
      <c r="CX141" s="1853"/>
      <c r="CY141" s="1853"/>
      <c r="CZ141" s="1853"/>
    </row>
    <row r="142" s="130" customFormat="true" ht="15" customHeight="true" x14ac:dyDescent="0.2">
      <c r="A142" s="2110"/>
      <c r="B142" s="252" t="s">
        <v>66</v>
      </c>
      <c r="C142" s="1033" t="s">
        <v>35</v>
      </c>
      <c r="D142" s="1044" t="s">
        <v>35</v>
      </c>
      <c r="E142" s="1044" t="s">
        <v>35</v>
      </c>
      <c r="F142" s="1044" t="s">
        <v>35</v>
      </c>
      <c r="G142" s="1055" t="s">
        <v>35</v>
      </c>
      <c r="H142" s="1066" t="s">
        <v>35</v>
      </c>
      <c r="I142" s="1044" t="s">
        <v>35</v>
      </c>
      <c r="J142" s="1044" t="s">
        <v>35</v>
      </c>
      <c r="K142" s="1044" t="s">
        <v>35</v>
      </c>
      <c r="L142" s="1077" t="s">
        <v>35</v>
      </c>
      <c r="M142" s="1086" t="s">
        <v>35</v>
      </c>
      <c r="N142" s="1044" t="s">
        <v>35</v>
      </c>
      <c r="O142" s="1044" t="s">
        <v>35</v>
      </c>
      <c r="P142" s="1044" t="s">
        <v>35</v>
      </c>
      <c r="Q142" s="1055" t="s">
        <v>35</v>
      </c>
      <c r="R142" s="1066" t="s">
        <v>35</v>
      </c>
      <c r="S142" s="1044" t="s">
        <v>35</v>
      </c>
      <c r="T142" s="1044" t="s">
        <v>35</v>
      </c>
      <c r="U142" s="1044" t="s">
        <v>35</v>
      </c>
      <c r="V142" s="1044" t="s">
        <v>35</v>
      </c>
      <c r="W142" s="1044" t="s">
        <v>35</v>
      </c>
      <c r="X142" s="1044" t="s">
        <v>35</v>
      </c>
      <c r="Y142" s="1088" t="s">
        <v>35</v>
      </c>
      <c r="Z142" s="1088" t="s">
        <v>35</v>
      </c>
      <c r="AA142" s="1088" t="s">
        <v>35</v>
      </c>
      <c r="AB142" s="1088" t="s">
        <v>35</v>
      </c>
      <c r="AC142" s="1088" t="s">
        <v>35</v>
      </c>
      <c r="AD142" s="1820" t="s">
        <v>35</v>
      </c>
      <c r="AE142" s="1833"/>
      <c r="AF142" s="1833"/>
      <c r="AG142" s="1833"/>
      <c r="AH142" s="1833"/>
      <c r="AI142" s="1833"/>
      <c r="AJ142" s="1833"/>
      <c r="AK142" s="1833"/>
      <c r="AL142" s="1833"/>
      <c r="AM142" s="1833"/>
      <c r="AN142" s="1833"/>
      <c r="AO142" s="1833"/>
      <c r="AP142" s="1833"/>
      <c r="AQ142" s="1833"/>
      <c r="AR142" s="1833"/>
      <c r="AS142" s="1833"/>
      <c r="AT142" s="1833"/>
      <c r="AU142" s="1833"/>
      <c r="AV142" s="1833"/>
      <c r="AW142" s="1833"/>
      <c r="AX142" s="1833"/>
      <c r="AY142" s="1833"/>
      <c r="AZ142" s="215"/>
      <c r="BA142" s="2168"/>
      <c r="BB142" s="159" t="s">
        <v>66</v>
      </c>
      <c r="BC142" s="1099" t="s">
        <v>35</v>
      </c>
      <c r="BD142" s="1119" t="s">
        <v>35</v>
      </c>
      <c r="BE142" s="1119" t="s">
        <v>35</v>
      </c>
      <c r="BF142" s="1119" t="s">
        <v>35</v>
      </c>
      <c r="BG142" s="1140" t="s">
        <v>35</v>
      </c>
      <c r="BH142" s="1161" t="s">
        <v>35</v>
      </c>
      <c r="BI142" s="1119" t="s">
        <v>35</v>
      </c>
      <c r="BJ142" s="1119" t="s">
        <v>35</v>
      </c>
      <c r="BK142" s="1119" t="s">
        <v>35</v>
      </c>
      <c r="BL142" s="1140" t="s">
        <v>35</v>
      </c>
      <c r="BM142" s="1161" t="s">
        <v>35</v>
      </c>
      <c r="BN142" s="1119" t="s">
        <v>35</v>
      </c>
      <c r="BO142" s="1119" t="s">
        <v>35</v>
      </c>
      <c r="BP142" s="1119" t="s">
        <v>35</v>
      </c>
      <c r="BQ142" s="1140" t="s">
        <v>35</v>
      </c>
      <c r="BR142" s="1161" t="s">
        <v>35</v>
      </c>
      <c r="BS142" s="1119" t="s">
        <v>35</v>
      </c>
      <c r="BT142" s="1119" t="s">
        <v>35</v>
      </c>
      <c r="BU142" s="1119" t="s">
        <v>35</v>
      </c>
      <c r="BV142" s="1119" t="s">
        <v>35</v>
      </c>
      <c r="BW142" s="1119" t="s">
        <v>35</v>
      </c>
      <c r="BX142" s="1119" t="s">
        <v>35</v>
      </c>
      <c r="BY142" s="1180" t="s">
        <v>35</v>
      </c>
      <c r="BZ142" s="1180" t="s">
        <v>35</v>
      </c>
      <c r="CA142" s="1180" t="s">
        <v>35</v>
      </c>
      <c r="CB142" s="1180" t="s">
        <v>35</v>
      </c>
      <c r="CC142" s="1180" t="s">
        <v>35</v>
      </c>
      <c r="CD142" s="1180" t="s">
        <v>35</v>
      </c>
      <c r="CE142" s="1853"/>
      <c r="CF142" s="1853"/>
      <c r="CG142" s="1853"/>
      <c r="CH142" s="1853"/>
      <c r="CI142" s="1853"/>
      <c r="CJ142" s="1853"/>
      <c r="CK142" s="1853"/>
      <c r="CL142" s="1853"/>
      <c r="CM142" s="1853"/>
      <c r="CN142" s="1853"/>
      <c r="CO142" s="1853"/>
      <c r="CP142" s="1853"/>
      <c r="CQ142" s="1853"/>
      <c r="CR142" s="1853"/>
      <c r="CS142" s="1853"/>
      <c r="CT142" s="1853"/>
      <c r="CU142" s="1853"/>
      <c r="CV142" s="1853"/>
      <c r="CW142" s="1853"/>
      <c r="CX142" s="1853"/>
      <c r="CY142" s="1853"/>
      <c r="CZ142" s="1853"/>
    </row>
    <row r="143" s="130" customFormat="true" ht="15" customHeight="true" x14ac:dyDescent="0.2">
      <c r="A143" s="2110"/>
      <c r="B143" s="252" t="s">
        <v>67</v>
      </c>
      <c r="C143" s="1033" t="s">
        <v>35</v>
      </c>
      <c r="D143" s="1044" t="s">
        <v>35</v>
      </c>
      <c r="E143" s="1044" t="s">
        <v>35</v>
      </c>
      <c r="F143" s="1044" t="s">
        <v>35</v>
      </c>
      <c r="G143" s="1055" t="s">
        <v>35</v>
      </c>
      <c r="H143" s="1066" t="s">
        <v>35</v>
      </c>
      <c r="I143" s="1044" t="s">
        <v>35</v>
      </c>
      <c r="J143" s="1044" t="s">
        <v>35</v>
      </c>
      <c r="K143" s="1044" t="s">
        <v>35</v>
      </c>
      <c r="L143" s="1077" t="s">
        <v>35</v>
      </c>
      <c r="M143" s="1086" t="s">
        <v>35</v>
      </c>
      <c r="N143" s="1044" t="s">
        <v>35</v>
      </c>
      <c r="O143" s="1044" t="s">
        <v>35</v>
      </c>
      <c r="P143" s="1044" t="s">
        <v>35</v>
      </c>
      <c r="Q143" s="1055" t="s">
        <v>35</v>
      </c>
      <c r="R143" s="1066" t="s">
        <v>35</v>
      </c>
      <c r="S143" s="1044" t="s">
        <v>35</v>
      </c>
      <c r="T143" s="1044" t="s">
        <v>35</v>
      </c>
      <c r="U143" s="1044" t="s">
        <v>35</v>
      </c>
      <c r="V143" s="1044" t="s">
        <v>35</v>
      </c>
      <c r="W143" s="1044" t="s">
        <v>35</v>
      </c>
      <c r="X143" s="1044" t="s">
        <v>35</v>
      </c>
      <c r="Y143" s="1088" t="s">
        <v>35</v>
      </c>
      <c r="Z143" s="1088" t="s">
        <v>35</v>
      </c>
      <c r="AA143" s="1088" t="s">
        <v>35</v>
      </c>
      <c r="AB143" s="1088" t="s">
        <v>35</v>
      </c>
      <c r="AC143" s="1088" t="s">
        <v>35</v>
      </c>
      <c r="AD143" s="1820" t="s">
        <v>35</v>
      </c>
      <c r="AE143" s="1833"/>
      <c r="AF143" s="1833"/>
      <c r="AG143" s="1833"/>
      <c r="AH143" s="1833"/>
      <c r="AI143" s="1833"/>
      <c r="AJ143" s="1833"/>
      <c r="AK143" s="1833"/>
      <c r="AL143" s="1833"/>
      <c r="AM143" s="1833"/>
      <c r="AN143" s="1833"/>
      <c r="AO143" s="1833"/>
      <c r="AP143" s="1833"/>
      <c r="AQ143" s="1833"/>
      <c r="AR143" s="1833"/>
      <c r="AS143" s="1833"/>
      <c r="AT143" s="1833"/>
      <c r="AU143" s="1833"/>
      <c r="AV143" s="1833"/>
      <c r="AW143" s="1833"/>
      <c r="AX143" s="1833"/>
      <c r="AY143" s="1833"/>
      <c r="AZ143" s="215"/>
      <c r="BA143" s="2168"/>
      <c r="BB143" s="159" t="s">
        <v>67</v>
      </c>
      <c r="BC143" s="1099" t="s">
        <v>35</v>
      </c>
      <c r="BD143" s="1119" t="s">
        <v>35</v>
      </c>
      <c r="BE143" s="1119" t="s">
        <v>35</v>
      </c>
      <c r="BF143" s="1119" t="s">
        <v>35</v>
      </c>
      <c r="BG143" s="1140" t="s">
        <v>35</v>
      </c>
      <c r="BH143" s="1161" t="s">
        <v>35</v>
      </c>
      <c r="BI143" s="1119" t="s">
        <v>35</v>
      </c>
      <c r="BJ143" s="1119" t="s">
        <v>35</v>
      </c>
      <c r="BK143" s="1119" t="s">
        <v>35</v>
      </c>
      <c r="BL143" s="1140" t="s">
        <v>35</v>
      </c>
      <c r="BM143" s="1161" t="s">
        <v>35</v>
      </c>
      <c r="BN143" s="1119" t="s">
        <v>35</v>
      </c>
      <c r="BO143" s="1119" t="s">
        <v>35</v>
      </c>
      <c r="BP143" s="1119" t="s">
        <v>35</v>
      </c>
      <c r="BQ143" s="1140" t="s">
        <v>35</v>
      </c>
      <c r="BR143" s="1161" t="s">
        <v>35</v>
      </c>
      <c r="BS143" s="1119" t="s">
        <v>35</v>
      </c>
      <c r="BT143" s="1119" t="s">
        <v>35</v>
      </c>
      <c r="BU143" s="1119" t="s">
        <v>35</v>
      </c>
      <c r="BV143" s="1119" t="s">
        <v>35</v>
      </c>
      <c r="BW143" s="1119" t="s">
        <v>35</v>
      </c>
      <c r="BX143" s="1119" t="s">
        <v>35</v>
      </c>
      <c r="BY143" s="1180" t="s">
        <v>35</v>
      </c>
      <c r="BZ143" s="1180" t="s">
        <v>35</v>
      </c>
      <c r="CA143" s="1180" t="s">
        <v>35</v>
      </c>
      <c r="CB143" s="1180" t="s">
        <v>35</v>
      </c>
      <c r="CC143" s="1180" t="s">
        <v>35</v>
      </c>
      <c r="CD143" s="1180" t="s">
        <v>35</v>
      </c>
      <c r="CE143" s="1853"/>
      <c r="CF143" s="1853"/>
      <c r="CG143" s="1853"/>
      <c r="CH143" s="1853"/>
      <c r="CI143" s="1853"/>
      <c r="CJ143" s="1853"/>
      <c r="CK143" s="1853"/>
      <c r="CL143" s="1853"/>
      <c r="CM143" s="1853"/>
      <c r="CN143" s="1853"/>
      <c r="CO143" s="1853"/>
      <c r="CP143" s="1853"/>
      <c r="CQ143" s="1853"/>
      <c r="CR143" s="1853"/>
      <c r="CS143" s="1853"/>
      <c r="CT143" s="1853"/>
      <c r="CU143" s="1853"/>
      <c r="CV143" s="1853"/>
      <c r="CW143" s="1853"/>
      <c r="CX143" s="1853"/>
      <c r="CY143" s="1853"/>
      <c r="CZ143" s="1853"/>
    </row>
    <row r="144" s="130" customFormat="true" ht="15" customHeight="true" x14ac:dyDescent="0.2">
      <c r="A144" s="2110" t="s">
        <v>107</v>
      </c>
      <c r="B144" s="252" t="s">
        <v>64</v>
      </c>
      <c r="C144" s="1033" t="s">
        <v>35</v>
      </c>
      <c r="D144" s="1044" t="s">
        <v>35</v>
      </c>
      <c r="E144" s="1044" t="s">
        <v>35</v>
      </c>
      <c r="F144" s="1044" t="s">
        <v>35</v>
      </c>
      <c r="G144" s="1055" t="s">
        <v>35</v>
      </c>
      <c r="H144" s="1066" t="s">
        <v>35</v>
      </c>
      <c r="I144" s="1044" t="s">
        <v>35</v>
      </c>
      <c r="J144" s="1044" t="s">
        <v>35</v>
      </c>
      <c r="K144" s="1044" t="s">
        <v>35</v>
      </c>
      <c r="L144" s="1077" t="s">
        <v>35</v>
      </c>
      <c r="M144" s="1086" t="s">
        <v>35</v>
      </c>
      <c r="N144" s="1044" t="s">
        <v>35</v>
      </c>
      <c r="O144" s="1044" t="s">
        <v>35</v>
      </c>
      <c r="P144" s="1044" t="s">
        <v>35</v>
      </c>
      <c r="Q144" s="1055" t="s">
        <v>35</v>
      </c>
      <c r="R144" s="1066" t="s">
        <v>35</v>
      </c>
      <c r="S144" s="1044" t="s">
        <v>35</v>
      </c>
      <c r="T144" s="1044" t="s">
        <v>35</v>
      </c>
      <c r="U144" s="1044" t="s">
        <v>35</v>
      </c>
      <c r="V144" s="1044" t="s">
        <v>35</v>
      </c>
      <c r="W144" s="1044" t="s">
        <v>35</v>
      </c>
      <c r="X144" s="1044" t="s">
        <v>35</v>
      </c>
      <c r="Y144" s="1088" t="s">
        <v>35</v>
      </c>
      <c r="Z144" s="1088" t="s">
        <v>35</v>
      </c>
      <c r="AA144" s="1088" t="s">
        <v>35</v>
      </c>
      <c r="AB144" s="1088" t="s">
        <v>35</v>
      </c>
      <c r="AC144" s="1088" t="s">
        <v>35</v>
      </c>
      <c r="AD144" s="1820" t="s">
        <v>35</v>
      </c>
      <c r="AE144" s="1833"/>
      <c r="AF144" s="1833"/>
      <c r="AG144" s="1833"/>
      <c r="AH144" s="1833"/>
      <c r="AI144" s="1833"/>
      <c r="AJ144" s="1833"/>
      <c r="AK144" s="1833"/>
      <c r="AL144" s="1833"/>
      <c r="AM144" s="1833"/>
      <c r="AN144" s="1833"/>
      <c r="AO144" s="1833"/>
      <c r="AP144" s="1833"/>
      <c r="AQ144" s="1833"/>
      <c r="AR144" s="1833"/>
      <c r="AS144" s="1833"/>
      <c r="AT144" s="1833"/>
      <c r="AU144" s="1833"/>
      <c r="AV144" s="1833"/>
      <c r="AW144" s="1833"/>
      <c r="AX144" s="1833"/>
      <c r="AY144" s="1833"/>
      <c r="AZ144" s="215"/>
      <c r="BA144" s="2168" t="s">
        <v>107</v>
      </c>
      <c r="BB144" s="159" t="s">
        <v>64</v>
      </c>
      <c r="BC144" s="1099" t="s">
        <v>35</v>
      </c>
      <c r="BD144" s="1119" t="s">
        <v>35</v>
      </c>
      <c r="BE144" s="1119" t="s">
        <v>35</v>
      </c>
      <c r="BF144" s="1119" t="s">
        <v>35</v>
      </c>
      <c r="BG144" s="1140" t="s">
        <v>35</v>
      </c>
      <c r="BH144" s="1161" t="s">
        <v>35</v>
      </c>
      <c r="BI144" s="1119" t="s">
        <v>35</v>
      </c>
      <c r="BJ144" s="1119" t="s">
        <v>35</v>
      </c>
      <c r="BK144" s="1119" t="s">
        <v>35</v>
      </c>
      <c r="BL144" s="1140" t="s">
        <v>35</v>
      </c>
      <c r="BM144" s="1161" t="s">
        <v>35</v>
      </c>
      <c r="BN144" s="1119" t="s">
        <v>35</v>
      </c>
      <c r="BO144" s="1119" t="s">
        <v>35</v>
      </c>
      <c r="BP144" s="1119" t="s">
        <v>35</v>
      </c>
      <c r="BQ144" s="1140" t="s">
        <v>35</v>
      </c>
      <c r="BR144" s="1161" t="s">
        <v>35</v>
      </c>
      <c r="BS144" s="1119" t="s">
        <v>35</v>
      </c>
      <c r="BT144" s="1119" t="s">
        <v>35</v>
      </c>
      <c r="BU144" s="1119" t="s">
        <v>35</v>
      </c>
      <c r="BV144" s="1119" t="s">
        <v>35</v>
      </c>
      <c r="BW144" s="1119" t="s">
        <v>35</v>
      </c>
      <c r="BX144" s="1119" t="s">
        <v>35</v>
      </c>
      <c r="BY144" s="1180" t="s">
        <v>35</v>
      </c>
      <c r="BZ144" s="1180" t="s">
        <v>35</v>
      </c>
      <c r="CA144" s="1180" t="s">
        <v>35</v>
      </c>
      <c r="CB144" s="1180" t="s">
        <v>35</v>
      </c>
      <c r="CC144" s="1180" t="s">
        <v>35</v>
      </c>
      <c r="CD144" s="1180" t="s">
        <v>35</v>
      </c>
      <c r="CE144" s="1853"/>
      <c r="CF144" s="1853"/>
      <c r="CG144" s="1853"/>
      <c r="CH144" s="1853"/>
      <c r="CI144" s="1853"/>
      <c r="CJ144" s="1853"/>
      <c r="CK144" s="1853"/>
      <c r="CL144" s="1853"/>
      <c r="CM144" s="1853"/>
      <c r="CN144" s="1853"/>
      <c r="CO144" s="1853"/>
      <c r="CP144" s="1853"/>
      <c r="CQ144" s="1853"/>
      <c r="CR144" s="1853"/>
      <c r="CS144" s="1853"/>
      <c r="CT144" s="1853"/>
      <c r="CU144" s="1853"/>
      <c r="CV144" s="1853"/>
      <c r="CW144" s="1853"/>
      <c r="CX144" s="1853"/>
      <c r="CY144" s="1853"/>
      <c r="CZ144" s="1853"/>
    </row>
    <row r="145" s="130" customFormat="true" ht="15" customHeight="true" x14ac:dyDescent="0.2">
      <c r="A145" s="2110"/>
      <c r="B145" s="252" t="s">
        <v>65</v>
      </c>
      <c r="C145" s="1033" t="s">
        <v>35</v>
      </c>
      <c r="D145" s="1044" t="s">
        <v>35</v>
      </c>
      <c r="E145" s="1044" t="s">
        <v>35</v>
      </c>
      <c r="F145" s="1044" t="s">
        <v>35</v>
      </c>
      <c r="G145" s="1055" t="s">
        <v>35</v>
      </c>
      <c r="H145" s="1066" t="s">
        <v>35</v>
      </c>
      <c r="I145" s="1044" t="s">
        <v>35</v>
      </c>
      <c r="J145" s="1044" t="s">
        <v>35</v>
      </c>
      <c r="K145" s="1044" t="s">
        <v>35</v>
      </c>
      <c r="L145" s="1077" t="s">
        <v>35</v>
      </c>
      <c r="M145" s="1086" t="s">
        <v>35</v>
      </c>
      <c r="N145" s="1044" t="s">
        <v>35</v>
      </c>
      <c r="O145" s="1044" t="s">
        <v>35</v>
      </c>
      <c r="P145" s="1044" t="s">
        <v>35</v>
      </c>
      <c r="Q145" s="1055" t="s">
        <v>35</v>
      </c>
      <c r="R145" s="1066" t="s">
        <v>35</v>
      </c>
      <c r="S145" s="1044" t="s">
        <v>35</v>
      </c>
      <c r="T145" s="1044" t="s">
        <v>35</v>
      </c>
      <c r="U145" s="1044" t="s">
        <v>35</v>
      </c>
      <c r="V145" s="1044" t="s">
        <v>35</v>
      </c>
      <c r="W145" s="1044" t="s">
        <v>35</v>
      </c>
      <c r="X145" s="1044" t="s">
        <v>35</v>
      </c>
      <c r="Y145" s="1088" t="s">
        <v>35</v>
      </c>
      <c r="Z145" s="1088" t="s">
        <v>35</v>
      </c>
      <c r="AA145" s="1088" t="s">
        <v>35</v>
      </c>
      <c r="AB145" s="1088" t="s">
        <v>35</v>
      </c>
      <c r="AC145" s="1088" t="s">
        <v>35</v>
      </c>
      <c r="AD145" s="1820" t="s">
        <v>35</v>
      </c>
      <c r="AE145" s="1833"/>
      <c r="AF145" s="1833"/>
      <c r="AG145" s="1833"/>
      <c r="AH145" s="1833"/>
      <c r="AI145" s="1833"/>
      <c r="AJ145" s="1833"/>
      <c r="AK145" s="1833"/>
      <c r="AL145" s="1833"/>
      <c r="AM145" s="1833"/>
      <c r="AN145" s="1833"/>
      <c r="AO145" s="1833"/>
      <c r="AP145" s="1833"/>
      <c r="AQ145" s="1833"/>
      <c r="AR145" s="1833"/>
      <c r="AS145" s="1833"/>
      <c r="AT145" s="1833"/>
      <c r="AU145" s="1833"/>
      <c r="AV145" s="1833"/>
      <c r="AW145" s="1833"/>
      <c r="AX145" s="1833"/>
      <c r="AY145" s="1833"/>
      <c r="AZ145" s="215"/>
      <c r="BA145" s="2168"/>
      <c r="BB145" s="159" t="s">
        <v>65</v>
      </c>
      <c r="BC145" s="1099" t="s">
        <v>35</v>
      </c>
      <c r="BD145" s="1119" t="s">
        <v>35</v>
      </c>
      <c r="BE145" s="1119" t="s">
        <v>35</v>
      </c>
      <c r="BF145" s="1119" t="s">
        <v>35</v>
      </c>
      <c r="BG145" s="1140" t="s">
        <v>35</v>
      </c>
      <c r="BH145" s="1161" t="s">
        <v>35</v>
      </c>
      <c r="BI145" s="1119" t="s">
        <v>35</v>
      </c>
      <c r="BJ145" s="1119" t="s">
        <v>35</v>
      </c>
      <c r="BK145" s="1119" t="s">
        <v>35</v>
      </c>
      <c r="BL145" s="1140" t="s">
        <v>35</v>
      </c>
      <c r="BM145" s="1161" t="s">
        <v>35</v>
      </c>
      <c r="BN145" s="1119" t="s">
        <v>35</v>
      </c>
      <c r="BO145" s="1119" t="s">
        <v>35</v>
      </c>
      <c r="BP145" s="1119" t="s">
        <v>35</v>
      </c>
      <c r="BQ145" s="1140" t="s">
        <v>35</v>
      </c>
      <c r="BR145" s="1161" t="s">
        <v>35</v>
      </c>
      <c r="BS145" s="1119" t="s">
        <v>35</v>
      </c>
      <c r="BT145" s="1119" t="s">
        <v>35</v>
      </c>
      <c r="BU145" s="1119" t="s">
        <v>35</v>
      </c>
      <c r="BV145" s="1119" t="s">
        <v>35</v>
      </c>
      <c r="BW145" s="1119" t="s">
        <v>35</v>
      </c>
      <c r="BX145" s="1119" t="s">
        <v>35</v>
      </c>
      <c r="BY145" s="1180" t="s">
        <v>35</v>
      </c>
      <c r="BZ145" s="1180" t="s">
        <v>35</v>
      </c>
      <c r="CA145" s="1180" t="s">
        <v>35</v>
      </c>
      <c r="CB145" s="1180" t="s">
        <v>35</v>
      </c>
      <c r="CC145" s="1180" t="s">
        <v>35</v>
      </c>
      <c r="CD145" s="1180" t="s">
        <v>35</v>
      </c>
      <c r="CE145" s="1853"/>
      <c r="CF145" s="1853"/>
      <c r="CG145" s="1853"/>
      <c r="CH145" s="1853"/>
      <c r="CI145" s="1853"/>
      <c r="CJ145" s="1853"/>
      <c r="CK145" s="1853"/>
      <c r="CL145" s="1853"/>
      <c r="CM145" s="1853"/>
      <c r="CN145" s="1853"/>
      <c r="CO145" s="1853"/>
      <c r="CP145" s="1853"/>
      <c r="CQ145" s="1853"/>
      <c r="CR145" s="1853"/>
      <c r="CS145" s="1853"/>
      <c r="CT145" s="1853"/>
      <c r="CU145" s="1853"/>
      <c r="CV145" s="1853"/>
      <c r="CW145" s="1853"/>
      <c r="CX145" s="1853"/>
      <c r="CY145" s="1853"/>
      <c r="CZ145" s="1853"/>
    </row>
    <row r="146" s="130" customFormat="true" ht="15" customHeight="true" x14ac:dyDescent="0.2">
      <c r="A146" s="2110"/>
      <c r="B146" s="252" t="s">
        <v>66</v>
      </c>
      <c r="C146" s="1033" t="s">
        <v>35</v>
      </c>
      <c r="D146" s="1044" t="s">
        <v>35</v>
      </c>
      <c r="E146" s="1044" t="s">
        <v>35</v>
      </c>
      <c r="F146" s="1044" t="s">
        <v>35</v>
      </c>
      <c r="G146" s="1055" t="s">
        <v>35</v>
      </c>
      <c r="H146" s="1066" t="s">
        <v>35</v>
      </c>
      <c r="I146" s="1044" t="s">
        <v>35</v>
      </c>
      <c r="J146" s="1044" t="s">
        <v>35</v>
      </c>
      <c r="K146" s="1044" t="s">
        <v>35</v>
      </c>
      <c r="L146" s="1077" t="s">
        <v>35</v>
      </c>
      <c r="M146" s="1086" t="s">
        <v>35</v>
      </c>
      <c r="N146" s="1044" t="s">
        <v>35</v>
      </c>
      <c r="O146" s="1044" t="s">
        <v>35</v>
      </c>
      <c r="P146" s="1044" t="s">
        <v>35</v>
      </c>
      <c r="Q146" s="1055" t="s">
        <v>35</v>
      </c>
      <c r="R146" s="1066" t="s">
        <v>35</v>
      </c>
      <c r="S146" s="1044" t="s">
        <v>35</v>
      </c>
      <c r="T146" s="1044" t="s">
        <v>35</v>
      </c>
      <c r="U146" s="1044" t="s">
        <v>35</v>
      </c>
      <c r="V146" s="1044" t="s">
        <v>35</v>
      </c>
      <c r="W146" s="1044" t="s">
        <v>35</v>
      </c>
      <c r="X146" s="1044" t="s">
        <v>35</v>
      </c>
      <c r="Y146" s="1088" t="s">
        <v>35</v>
      </c>
      <c r="Z146" s="1088" t="s">
        <v>35</v>
      </c>
      <c r="AA146" s="1088" t="s">
        <v>35</v>
      </c>
      <c r="AB146" s="1088" t="s">
        <v>35</v>
      </c>
      <c r="AC146" s="1088" t="s">
        <v>35</v>
      </c>
      <c r="AD146" s="1820" t="s">
        <v>35</v>
      </c>
      <c r="AE146" s="1833"/>
      <c r="AF146" s="1833"/>
      <c r="AG146" s="1833"/>
      <c r="AH146" s="1833"/>
      <c r="AI146" s="1833"/>
      <c r="AJ146" s="1833"/>
      <c r="AK146" s="1833"/>
      <c r="AL146" s="1833"/>
      <c r="AM146" s="1833"/>
      <c r="AN146" s="1833"/>
      <c r="AO146" s="1833"/>
      <c r="AP146" s="1833"/>
      <c r="AQ146" s="1833"/>
      <c r="AR146" s="1833"/>
      <c r="AS146" s="1833"/>
      <c r="AT146" s="1833"/>
      <c r="AU146" s="1833"/>
      <c r="AV146" s="1833"/>
      <c r="AW146" s="1833"/>
      <c r="AX146" s="1833"/>
      <c r="AY146" s="1833"/>
      <c r="AZ146" s="215"/>
      <c r="BA146" s="2168"/>
      <c r="BB146" s="159" t="s">
        <v>66</v>
      </c>
      <c r="BC146" s="1099" t="s">
        <v>35</v>
      </c>
      <c r="BD146" s="1119" t="s">
        <v>35</v>
      </c>
      <c r="BE146" s="1119" t="s">
        <v>35</v>
      </c>
      <c r="BF146" s="1119" t="s">
        <v>35</v>
      </c>
      <c r="BG146" s="1140" t="s">
        <v>35</v>
      </c>
      <c r="BH146" s="1161" t="s">
        <v>35</v>
      </c>
      <c r="BI146" s="1119" t="s">
        <v>35</v>
      </c>
      <c r="BJ146" s="1119" t="s">
        <v>35</v>
      </c>
      <c r="BK146" s="1119" t="s">
        <v>35</v>
      </c>
      <c r="BL146" s="1140" t="s">
        <v>35</v>
      </c>
      <c r="BM146" s="1161" t="s">
        <v>35</v>
      </c>
      <c r="BN146" s="1119" t="s">
        <v>35</v>
      </c>
      <c r="BO146" s="1119" t="s">
        <v>35</v>
      </c>
      <c r="BP146" s="1119" t="s">
        <v>35</v>
      </c>
      <c r="BQ146" s="1140" t="s">
        <v>35</v>
      </c>
      <c r="BR146" s="1161" t="s">
        <v>35</v>
      </c>
      <c r="BS146" s="1119" t="s">
        <v>35</v>
      </c>
      <c r="BT146" s="1119" t="s">
        <v>35</v>
      </c>
      <c r="BU146" s="1119" t="s">
        <v>35</v>
      </c>
      <c r="BV146" s="1119" t="s">
        <v>35</v>
      </c>
      <c r="BW146" s="1119" t="s">
        <v>35</v>
      </c>
      <c r="BX146" s="1119" t="s">
        <v>35</v>
      </c>
      <c r="BY146" s="1180" t="s">
        <v>35</v>
      </c>
      <c r="BZ146" s="1180" t="s">
        <v>35</v>
      </c>
      <c r="CA146" s="1180" t="s">
        <v>35</v>
      </c>
      <c r="CB146" s="1180" t="s">
        <v>35</v>
      </c>
      <c r="CC146" s="1180" t="s">
        <v>35</v>
      </c>
      <c r="CD146" s="1180" t="s">
        <v>35</v>
      </c>
      <c r="CE146" s="1853"/>
      <c r="CF146" s="1853"/>
      <c r="CG146" s="1853"/>
      <c r="CH146" s="1853"/>
      <c r="CI146" s="1853"/>
      <c r="CJ146" s="1853"/>
      <c r="CK146" s="1853"/>
      <c r="CL146" s="1853"/>
      <c r="CM146" s="1853"/>
      <c r="CN146" s="1853"/>
      <c r="CO146" s="1853"/>
      <c r="CP146" s="1853"/>
      <c r="CQ146" s="1853"/>
      <c r="CR146" s="1853"/>
      <c r="CS146" s="1853"/>
      <c r="CT146" s="1853"/>
      <c r="CU146" s="1853"/>
      <c r="CV146" s="1853"/>
      <c r="CW146" s="1853"/>
      <c r="CX146" s="1853"/>
      <c r="CY146" s="1853"/>
      <c r="CZ146" s="1853"/>
    </row>
    <row r="147" s="130" customFormat="true" ht="15" customHeight="true" x14ac:dyDescent="0.2">
      <c r="A147" s="2110"/>
      <c r="B147" s="252" t="s">
        <v>67</v>
      </c>
      <c r="C147" s="1033" t="s">
        <v>35</v>
      </c>
      <c r="D147" s="1044" t="s">
        <v>35</v>
      </c>
      <c r="E147" s="1044" t="s">
        <v>35</v>
      </c>
      <c r="F147" s="1044" t="s">
        <v>35</v>
      </c>
      <c r="G147" s="1055" t="s">
        <v>35</v>
      </c>
      <c r="H147" s="1066" t="s">
        <v>35</v>
      </c>
      <c r="I147" s="1044" t="s">
        <v>35</v>
      </c>
      <c r="J147" s="1044" t="s">
        <v>35</v>
      </c>
      <c r="K147" s="1044" t="s">
        <v>35</v>
      </c>
      <c r="L147" s="1077" t="s">
        <v>35</v>
      </c>
      <c r="M147" s="1086" t="s">
        <v>35</v>
      </c>
      <c r="N147" s="1044" t="s">
        <v>35</v>
      </c>
      <c r="O147" s="1044" t="s">
        <v>35</v>
      </c>
      <c r="P147" s="1044" t="s">
        <v>35</v>
      </c>
      <c r="Q147" s="1055" t="s">
        <v>35</v>
      </c>
      <c r="R147" s="1066" t="s">
        <v>35</v>
      </c>
      <c r="S147" s="1044" t="s">
        <v>35</v>
      </c>
      <c r="T147" s="1044" t="s">
        <v>35</v>
      </c>
      <c r="U147" s="1044" t="s">
        <v>35</v>
      </c>
      <c r="V147" s="1044" t="s">
        <v>35</v>
      </c>
      <c r="W147" s="1044" t="s">
        <v>35</v>
      </c>
      <c r="X147" s="1044" t="s">
        <v>35</v>
      </c>
      <c r="Y147" s="1088" t="s">
        <v>35</v>
      </c>
      <c r="Z147" s="1088" t="s">
        <v>35</v>
      </c>
      <c r="AA147" s="1088" t="s">
        <v>35</v>
      </c>
      <c r="AB147" s="1088" t="s">
        <v>35</v>
      </c>
      <c r="AC147" s="1088" t="s">
        <v>35</v>
      </c>
      <c r="AD147" s="1820" t="s">
        <v>35</v>
      </c>
      <c r="AE147" s="1833"/>
      <c r="AF147" s="1833"/>
      <c r="AG147" s="1833"/>
      <c r="AH147" s="1833"/>
      <c r="AI147" s="1833"/>
      <c r="AJ147" s="1833"/>
      <c r="AK147" s="1833"/>
      <c r="AL147" s="1833"/>
      <c r="AM147" s="1833"/>
      <c r="AN147" s="1833"/>
      <c r="AO147" s="1833"/>
      <c r="AP147" s="1833"/>
      <c r="AQ147" s="1833"/>
      <c r="AR147" s="1833"/>
      <c r="AS147" s="1833"/>
      <c r="AT147" s="1833"/>
      <c r="AU147" s="1833"/>
      <c r="AV147" s="1833"/>
      <c r="AW147" s="1833"/>
      <c r="AX147" s="1833"/>
      <c r="AY147" s="1833"/>
      <c r="AZ147" s="215"/>
      <c r="BA147" s="2168"/>
      <c r="BB147" s="159" t="s">
        <v>67</v>
      </c>
      <c r="BC147" s="1099" t="s">
        <v>35</v>
      </c>
      <c r="BD147" s="1119" t="s">
        <v>35</v>
      </c>
      <c r="BE147" s="1119" t="s">
        <v>35</v>
      </c>
      <c r="BF147" s="1119" t="s">
        <v>35</v>
      </c>
      <c r="BG147" s="1140" t="s">
        <v>35</v>
      </c>
      <c r="BH147" s="1161" t="s">
        <v>35</v>
      </c>
      <c r="BI147" s="1119" t="s">
        <v>35</v>
      </c>
      <c r="BJ147" s="1119" t="s">
        <v>35</v>
      </c>
      <c r="BK147" s="1119" t="s">
        <v>35</v>
      </c>
      <c r="BL147" s="1140" t="s">
        <v>35</v>
      </c>
      <c r="BM147" s="1161" t="s">
        <v>35</v>
      </c>
      <c r="BN147" s="1119" t="s">
        <v>35</v>
      </c>
      <c r="BO147" s="1119" t="s">
        <v>35</v>
      </c>
      <c r="BP147" s="1119" t="s">
        <v>35</v>
      </c>
      <c r="BQ147" s="1140" t="s">
        <v>35</v>
      </c>
      <c r="BR147" s="1161" t="s">
        <v>35</v>
      </c>
      <c r="BS147" s="1119" t="s">
        <v>35</v>
      </c>
      <c r="BT147" s="1119" t="s">
        <v>35</v>
      </c>
      <c r="BU147" s="1119" t="s">
        <v>35</v>
      </c>
      <c r="BV147" s="1119" t="s">
        <v>35</v>
      </c>
      <c r="BW147" s="1119" t="s">
        <v>35</v>
      </c>
      <c r="BX147" s="1119" t="s">
        <v>35</v>
      </c>
      <c r="BY147" s="1180" t="s">
        <v>35</v>
      </c>
      <c r="BZ147" s="1180" t="s">
        <v>35</v>
      </c>
      <c r="CA147" s="1180" t="s">
        <v>35</v>
      </c>
      <c r="CB147" s="1180" t="s">
        <v>35</v>
      </c>
      <c r="CC147" s="1180" t="s">
        <v>35</v>
      </c>
      <c r="CD147" s="1180" t="s">
        <v>35</v>
      </c>
      <c r="CE147" s="1853"/>
      <c r="CF147" s="1853"/>
      <c r="CG147" s="1853"/>
      <c r="CH147" s="1853"/>
      <c r="CI147" s="1853"/>
      <c r="CJ147" s="1853"/>
      <c r="CK147" s="1853"/>
      <c r="CL147" s="1853"/>
      <c r="CM147" s="1853"/>
      <c r="CN147" s="1853"/>
      <c r="CO147" s="1853"/>
      <c r="CP147" s="1853"/>
      <c r="CQ147" s="1853"/>
      <c r="CR147" s="1853"/>
      <c r="CS147" s="1853"/>
      <c r="CT147" s="1853"/>
      <c r="CU147" s="1853"/>
      <c r="CV147" s="1853"/>
      <c r="CW147" s="1853"/>
      <c r="CX147" s="1853"/>
      <c r="CY147" s="1853"/>
      <c r="CZ147" s="1853"/>
    </row>
    <row r="148" s="130" customFormat="true" ht="15" customHeight="true" x14ac:dyDescent="0.2">
      <c r="A148" s="2110" t="s">
        <v>108</v>
      </c>
      <c r="B148" s="252" t="s">
        <v>49</v>
      </c>
      <c r="C148" s="715">
        <v>1.925816104101491</v>
      </c>
      <c r="D148" s="716">
        <v>5.2271776946977404</v>
      </c>
      <c r="E148" s="716">
        <v>13.343912478921634</v>
      </c>
      <c r="F148" s="716">
        <v>25.564425337732043</v>
      </c>
      <c r="G148" s="767">
        <v>10.301415136000983</v>
      </c>
      <c r="H148" s="755">
        <v>18.869139785879245</v>
      </c>
      <c r="I148" s="716">
        <v>29.554539127568773</v>
      </c>
      <c r="J148" s="716">
        <v>32.108363782823893</v>
      </c>
      <c r="K148" s="716">
        <v>14.397171310706359</v>
      </c>
      <c r="L148" s="731">
        <v>6.2460075257733383</v>
      </c>
      <c r="M148" s="742">
        <v>1.2542395050001991</v>
      </c>
      <c r="N148" s="716">
        <v>0.69295014433725088</v>
      </c>
      <c r="O148" s="716">
        <v>2.5956476722608821</v>
      </c>
      <c r="P148" s="716">
        <v>3.4972371005087703</v>
      </c>
      <c r="Q148" s="767">
        <v>8.8809496216183561</v>
      </c>
      <c r="R148" s="755">
        <v>2.2225861294223144</v>
      </c>
      <c r="S148" s="716">
        <v>29.88196056234484</v>
      </c>
      <c r="T148" s="716">
        <v>3.1148207218632971</v>
      </c>
      <c r="U148" s="716">
        <v>15.909013904947585</v>
      </c>
      <c r="V148" s="716">
        <v>5.6183060342549354</v>
      </c>
      <c r="W148" s="716">
        <v>27.670631501496729</v>
      </c>
      <c r="X148" s="716">
        <v>6.4248772664621274</v>
      </c>
      <c r="Y148" s="717">
        <v>1.4332787383419325</v>
      </c>
      <c r="Z148" s="717">
        <v>7.8702949908461495</v>
      </c>
      <c r="AA148" s="717">
        <v>1.2642059290238614</v>
      </c>
      <c r="AB148" s="717">
        <v>9.9636909152944604</v>
      </c>
      <c r="AC148" s="717">
        <v>3.7795565321306954</v>
      </c>
      <c r="AD148" s="1821">
        <v>11.90952318632135</v>
      </c>
      <c r="AE148" s="1834"/>
      <c r="AF148" s="1834"/>
      <c r="AG148" s="1834"/>
      <c r="AH148" s="1834"/>
      <c r="AI148" s="1834"/>
      <c r="AJ148" s="1834"/>
      <c r="AK148" s="1834"/>
      <c r="AL148" s="1834"/>
      <c r="AM148" s="1834"/>
      <c r="AN148" s="1834"/>
      <c r="AO148" s="1834"/>
      <c r="AP148" s="1834"/>
      <c r="AQ148" s="1834"/>
      <c r="AR148" s="1834"/>
      <c r="AS148" s="1834"/>
      <c r="AT148" s="1834"/>
      <c r="AU148" s="1834"/>
      <c r="AV148" s="1834"/>
      <c r="AW148" s="1834"/>
      <c r="AX148" s="1834"/>
      <c r="AY148" s="1834"/>
      <c r="AZ148" s="215"/>
      <c r="BA148" s="2168" t="s">
        <v>108</v>
      </c>
      <c r="BB148" s="159" t="s">
        <v>49</v>
      </c>
      <c r="BC148" s="1099" t="s">
        <v>35</v>
      </c>
      <c r="BD148" s="1119" t="s">
        <v>35</v>
      </c>
      <c r="BE148" s="1119" t="s">
        <v>35</v>
      </c>
      <c r="BF148" s="1119" t="s">
        <v>35</v>
      </c>
      <c r="BG148" s="1140" t="s">
        <v>35</v>
      </c>
      <c r="BH148" s="1161" t="s">
        <v>35</v>
      </c>
      <c r="BI148" s="1119" t="s">
        <v>35</v>
      </c>
      <c r="BJ148" s="1119" t="s">
        <v>35</v>
      </c>
      <c r="BK148" s="1119" t="s">
        <v>35</v>
      </c>
      <c r="BL148" s="1140" t="s">
        <v>35</v>
      </c>
      <c r="BM148" s="1161" t="s">
        <v>35</v>
      </c>
      <c r="BN148" s="1119" t="s">
        <v>35</v>
      </c>
      <c r="BO148" s="1119" t="s">
        <v>35</v>
      </c>
      <c r="BP148" s="1119" t="s">
        <v>35</v>
      </c>
      <c r="BQ148" s="1140" t="s">
        <v>35</v>
      </c>
      <c r="BR148" s="1161" t="s">
        <v>35</v>
      </c>
      <c r="BS148" s="1119" t="s">
        <v>35</v>
      </c>
      <c r="BT148" s="1119" t="s">
        <v>35</v>
      </c>
      <c r="BU148" s="1119" t="s">
        <v>35</v>
      </c>
      <c r="BV148" s="1119" t="s">
        <v>35</v>
      </c>
      <c r="BW148" s="1119" t="s">
        <v>35</v>
      </c>
      <c r="BX148" s="1119" t="s">
        <v>35</v>
      </c>
      <c r="BY148" s="1180" t="s">
        <v>35</v>
      </c>
      <c r="BZ148" s="1180" t="s">
        <v>35</v>
      </c>
      <c r="CA148" s="1180" t="s">
        <v>35</v>
      </c>
      <c r="CB148" s="1180" t="s">
        <v>35</v>
      </c>
      <c r="CC148" s="1180" t="s">
        <v>35</v>
      </c>
      <c r="CD148" s="1180" t="s">
        <v>35</v>
      </c>
      <c r="CE148" s="1853"/>
      <c r="CF148" s="1853"/>
      <c r="CG148" s="1853"/>
      <c r="CH148" s="1853"/>
      <c r="CI148" s="1853"/>
      <c r="CJ148" s="1853"/>
      <c r="CK148" s="1853"/>
      <c r="CL148" s="1853"/>
      <c r="CM148" s="1853"/>
      <c r="CN148" s="1853"/>
      <c r="CO148" s="1853"/>
      <c r="CP148" s="1853"/>
      <c r="CQ148" s="1853"/>
      <c r="CR148" s="1853"/>
      <c r="CS148" s="1853"/>
      <c r="CT148" s="1853"/>
      <c r="CU148" s="1853"/>
      <c r="CV148" s="1853"/>
      <c r="CW148" s="1853"/>
      <c r="CX148" s="1853"/>
      <c r="CY148" s="1853"/>
      <c r="CZ148" s="1853"/>
    </row>
    <row r="149" s="130" customFormat="true" ht="15" customHeight="true" x14ac:dyDescent="0.2">
      <c r="A149" s="2110"/>
      <c r="B149" s="252" t="s">
        <v>48</v>
      </c>
      <c r="C149" s="715">
        <v>3.5522335583223192</v>
      </c>
      <c r="D149" s="716">
        <v>8.6875508884333641</v>
      </c>
      <c r="E149" s="716">
        <v>20.742307802675985</v>
      </c>
      <c r="F149" s="716">
        <v>50.485933847038154</v>
      </c>
      <c r="G149" s="767">
        <v>87.195096908809717</v>
      </c>
      <c r="H149" s="755">
        <v>10.084787209198884</v>
      </c>
      <c r="I149" s="716">
        <v>25.619880956962611</v>
      </c>
      <c r="J149" s="716">
        <v>57.179021922168694</v>
      </c>
      <c r="K149" s="716">
        <v>82.14282840489939</v>
      </c>
      <c r="L149" s="731">
        <v>92.493566999382921</v>
      </c>
      <c r="M149" s="742">
        <v>1.7040061105371458</v>
      </c>
      <c r="N149" s="716">
        <v>5.840010818051363</v>
      </c>
      <c r="O149" s="716">
        <v>7.3384032993085144</v>
      </c>
      <c r="P149" s="716">
        <v>20.231315091280898</v>
      </c>
      <c r="Q149" s="767">
        <v>50.210345224842797</v>
      </c>
      <c r="R149" s="755">
        <v>18.477860523045216</v>
      </c>
      <c r="S149" s="716">
        <v>52.44973387734705</v>
      </c>
      <c r="T149" s="716">
        <v>63.786352335551534</v>
      </c>
      <c r="U149" s="716">
        <v>51.639862294336602</v>
      </c>
      <c r="V149" s="716">
        <v>13.88057020780114</v>
      </c>
      <c r="W149" s="716">
        <v>55.429372980477986</v>
      </c>
      <c r="X149" s="716">
        <v>30.857641169410389</v>
      </c>
      <c r="Y149" s="717">
        <v>14.227151025827279</v>
      </c>
      <c r="Z149" s="717">
        <v>32.525868390844323</v>
      </c>
      <c r="AA149" s="717">
        <v>15.519064404930113</v>
      </c>
      <c r="AB149" s="717">
        <v>37.917146788900887</v>
      </c>
      <c r="AC149" s="717">
        <v>24.12705140587385</v>
      </c>
      <c r="AD149" s="1821">
        <v>51.712135394936595</v>
      </c>
      <c r="AE149" s="1834"/>
      <c r="AF149" s="1834"/>
      <c r="AG149" s="1834"/>
      <c r="AH149" s="1834"/>
      <c r="AI149" s="1834"/>
      <c r="AJ149" s="1834"/>
      <c r="AK149" s="1834"/>
      <c r="AL149" s="1834"/>
      <c r="AM149" s="1834"/>
      <c r="AN149" s="1834"/>
      <c r="AO149" s="1834"/>
      <c r="AP149" s="1834"/>
      <c r="AQ149" s="1834"/>
      <c r="AR149" s="1834"/>
      <c r="AS149" s="1834"/>
      <c r="AT149" s="1834"/>
      <c r="AU149" s="1834"/>
      <c r="AV149" s="1834"/>
      <c r="AW149" s="1834"/>
      <c r="AX149" s="1834"/>
      <c r="AY149" s="1834"/>
      <c r="AZ149" s="215"/>
      <c r="BA149" s="2168"/>
      <c r="BB149" s="159" t="s">
        <v>48</v>
      </c>
      <c r="BC149" s="1099" t="s">
        <v>35</v>
      </c>
      <c r="BD149" s="1119" t="s">
        <v>35</v>
      </c>
      <c r="BE149" s="1119" t="s">
        <v>35</v>
      </c>
      <c r="BF149" s="1119" t="s">
        <v>35</v>
      </c>
      <c r="BG149" s="1140" t="s">
        <v>35</v>
      </c>
      <c r="BH149" s="1161" t="s">
        <v>35</v>
      </c>
      <c r="BI149" s="1119" t="s">
        <v>35</v>
      </c>
      <c r="BJ149" s="1119" t="s">
        <v>35</v>
      </c>
      <c r="BK149" s="1119" t="s">
        <v>35</v>
      </c>
      <c r="BL149" s="1140" t="s">
        <v>35</v>
      </c>
      <c r="BM149" s="1161" t="s">
        <v>35</v>
      </c>
      <c r="BN149" s="1119" t="s">
        <v>35</v>
      </c>
      <c r="BO149" s="1119" t="s">
        <v>35</v>
      </c>
      <c r="BP149" s="1119" t="s">
        <v>35</v>
      </c>
      <c r="BQ149" s="1140" t="s">
        <v>35</v>
      </c>
      <c r="BR149" s="1161" t="s">
        <v>35</v>
      </c>
      <c r="BS149" s="1119" t="s">
        <v>35</v>
      </c>
      <c r="BT149" s="1119" t="s">
        <v>35</v>
      </c>
      <c r="BU149" s="1119" t="s">
        <v>35</v>
      </c>
      <c r="BV149" s="1119" t="s">
        <v>35</v>
      </c>
      <c r="BW149" s="1119" t="s">
        <v>35</v>
      </c>
      <c r="BX149" s="1119" t="s">
        <v>35</v>
      </c>
      <c r="BY149" s="1180" t="s">
        <v>35</v>
      </c>
      <c r="BZ149" s="1180" t="s">
        <v>35</v>
      </c>
      <c r="CA149" s="1180" t="s">
        <v>35</v>
      </c>
      <c r="CB149" s="1180" t="s">
        <v>35</v>
      </c>
      <c r="CC149" s="1180" t="s">
        <v>35</v>
      </c>
      <c r="CD149" s="1180" t="s">
        <v>35</v>
      </c>
      <c r="CE149" s="1853"/>
      <c r="CF149" s="1853"/>
      <c r="CG149" s="1853"/>
      <c r="CH149" s="1853"/>
      <c r="CI149" s="1853"/>
      <c r="CJ149" s="1853"/>
      <c r="CK149" s="1853"/>
      <c r="CL149" s="1853"/>
      <c r="CM149" s="1853"/>
      <c r="CN149" s="1853"/>
      <c r="CO149" s="1853"/>
      <c r="CP149" s="1853"/>
      <c r="CQ149" s="1853"/>
      <c r="CR149" s="1853"/>
      <c r="CS149" s="1853"/>
      <c r="CT149" s="1853"/>
      <c r="CU149" s="1853"/>
      <c r="CV149" s="1853"/>
      <c r="CW149" s="1853"/>
      <c r="CX149" s="1853"/>
      <c r="CY149" s="1853"/>
      <c r="CZ149" s="1853"/>
    </row>
    <row r="150" s="130" customFormat="true" ht="15" customHeight="true" x14ac:dyDescent="0.2">
      <c r="A150" s="2110"/>
      <c r="B150" s="252" t="s">
        <v>110</v>
      </c>
      <c r="C150" s="715">
        <v>94.521950337576286</v>
      </c>
      <c r="D150" s="716">
        <v>86.08527141686875</v>
      </c>
      <c r="E150" s="716">
        <v>65.913779718402409</v>
      </c>
      <c r="F150" s="716">
        <v>23.94964081522966</v>
      </c>
      <c r="G150" s="767">
        <v>2.503487955189494</v>
      </c>
      <c r="H150" s="755">
        <v>71.046073004921965</v>
      </c>
      <c r="I150" s="716">
        <v>44.825579915468644</v>
      </c>
      <c r="J150" s="716">
        <v>10.712614295007505</v>
      </c>
      <c r="K150" s="716">
        <v>3.4600002843942481</v>
      </c>
      <c r="L150" s="731">
        <v>1.2604254748437318</v>
      </c>
      <c r="M150" s="742">
        <v>97.041754384462635</v>
      </c>
      <c r="N150" s="716">
        <v>93.467039037611499</v>
      </c>
      <c r="O150" s="716">
        <v>90.065949028430694</v>
      </c>
      <c r="P150" s="716">
        <v>76.271447808210581</v>
      </c>
      <c r="Q150" s="767">
        <v>40.908705153538826</v>
      </c>
      <c r="R150" s="755">
        <v>79.299553347532495</v>
      </c>
      <c r="S150" s="716">
        <v>17.668305560308269</v>
      </c>
      <c r="T150" s="716">
        <v>33.098826942584992</v>
      </c>
      <c r="U150" s="716">
        <v>32.451123800715806</v>
      </c>
      <c r="V150" s="716">
        <v>80.501123757943901</v>
      </c>
      <c r="W150" s="716">
        <v>16.899995518025314</v>
      </c>
      <c r="X150" s="716">
        <v>62.717481564127468</v>
      </c>
      <c r="Y150" s="717">
        <v>84.339570235830834</v>
      </c>
      <c r="Z150" s="717">
        <v>59.6038366183096</v>
      </c>
      <c r="AA150" s="717">
        <v>83.216729666046191</v>
      </c>
      <c r="AB150" s="717">
        <v>52.11916229580428</v>
      </c>
      <c r="AC150" s="717">
        <v>72.09339206199536</v>
      </c>
      <c r="AD150" s="1821">
        <v>36.37834141874211</v>
      </c>
      <c r="AE150" s="1834"/>
      <c r="AF150" s="1834"/>
      <c r="AG150" s="1834"/>
      <c r="AH150" s="1834"/>
      <c r="AI150" s="1834"/>
      <c r="AJ150" s="1834"/>
      <c r="AK150" s="1834"/>
      <c r="AL150" s="1834"/>
      <c r="AM150" s="1834"/>
      <c r="AN150" s="1834"/>
      <c r="AO150" s="1834"/>
      <c r="AP150" s="1834"/>
      <c r="AQ150" s="1834"/>
      <c r="AR150" s="1834"/>
      <c r="AS150" s="1834"/>
      <c r="AT150" s="1834"/>
      <c r="AU150" s="1834"/>
      <c r="AV150" s="1834"/>
      <c r="AW150" s="1834"/>
      <c r="AX150" s="1834"/>
      <c r="AY150" s="1834"/>
      <c r="AZ150" s="215"/>
      <c r="BA150" s="2168"/>
      <c r="BB150" s="159" t="s">
        <v>110</v>
      </c>
      <c r="BC150" s="1099" t="s">
        <v>35</v>
      </c>
      <c r="BD150" s="1119" t="s">
        <v>35</v>
      </c>
      <c r="BE150" s="1119" t="s">
        <v>35</v>
      </c>
      <c r="BF150" s="1119" t="s">
        <v>35</v>
      </c>
      <c r="BG150" s="1140" t="s">
        <v>35</v>
      </c>
      <c r="BH150" s="1161" t="s">
        <v>35</v>
      </c>
      <c r="BI150" s="1119" t="s">
        <v>35</v>
      </c>
      <c r="BJ150" s="1119" t="s">
        <v>35</v>
      </c>
      <c r="BK150" s="1119" t="s">
        <v>35</v>
      </c>
      <c r="BL150" s="1140" t="s">
        <v>35</v>
      </c>
      <c r="BM150" s="1161" t="s">
        <v>35</v>
      </c>
      <c r="BN150" s="1119" t="s">
        <v>35</v>
      </c>
      <c r="BO150" s="1119" t="s">
        <v>35</v>
      </c>
      <c r="BP150" s="1119" t="s">
        <v>35</v>
      </c>
      <c r="BQ150" s="1140" t="s">
        <v>35</v>
      </c>
      <c r="BR150" s="1161" t="s">
        <v>35</v>
      </c>
      <c r="BS150" s="1119" t="s">
        <v>35</v>
      </c>
      <c r="BT150" s="1119" t="s">
        <v>35</v>
      </c>
      <c r="BU150" s="1119" t="s">
        <v>35</v>
      </c>
      <c r="BV150" s="1119" t="s">
        <v>35</v>
      </c>
      <c r="BW150" s="1119" t="s">
        <v>35</v>
      </c>
      <c r="BX150" s="1119" t="s">
        <v>35</v>
      </c>
      <c r="BY150" s="1180" t="s">
        <v>35</v>
      </c>
      <c r="BZ150" s="1180" t="s">
        <v>35</v>
      </c>
      <c r="CA150" s="1180" t="s">
        <v>35</v>
      </c>
      <c r="CB150" s="1180" t="s">
        <v>35</v>
      </c>
      <c r="CC150" s="1180" t="s">
        <v>35</v>
      </c>
      <c r="CD150" s="1180" t="s">
        <v>35</v>
      </c>
      <c r="CE150" s="1853"/>
      <c r="CF150" s="1853"/>
      <c r="CG150" s="1853"/>
      <c r="CH150" s="1853"/>
      <c r="CI150" s="1853"/>
      <c r="CJ150" s="1853"/>
      <c r="CK150" s="1853"/>
      <c r="CL150" s="1853"/>
      <c r="CM150" s="1853"/>
      <c r="CN150" s="1853"/>
      <c r="CO150" s="1853"/>
      <c r="CP150" s="1853"/>
      <c r="CQ150" s="1853"/>
      <c r="CR150" s="1853"/>
      <c r="CS150" s="1853"/>
      <c r="CT150" s="1853"/>
      <c r="CU150" s="1853"/>
      <c r="CV150" s="1853"/>
      <c r="CW150" s="1853"/>
      <c r="CX150" s="1853"/>
      <c r="CY150" s="1853"/>
      <c r="CZ150" s="1853"/>
    </row>
    <row r="151" s="130" customFormat="true" ht="15" customHeight="true" x14ac:dyDescent="0.2">
      <c r="A151" s="2110" t="s">
        <v>109</v>
      </c>
      <c r="B151" s="252" t="s">
        <v>49</v>
      </c>
      <c r="C151" s="715">
        <v>32.502286342307194</v>
      </c>
      <c r="D151" s="716">
        <v>34.589525414746866</v>
      </c>
      <c r="E151" s="716">
        <v>37.057480579809379</v>
      </c>
      <c r="F151" s="716">
        <v>34.256446320665709</v>
      </c>
      <c r="G151" s="767">
        <v>10.829465149886001</v>
      </c>
      <c r="H151" s="755">
        <v>57.921236411105482</v>
      </c>
      <c r="I151" s="716">
        <v>51.519800287804152</v>
      </c>
      <c r="J151" s="716">
        <v>37.129892630011227</v>
      </c>
      <c r="K151" s="716">
        <v>15.328760497628455</v>
      </c>
      <c r="L151" s="731">
        <v>6.3984315239110634</v>
      </c>
      <c r="M151" s="742">
        <v>32.224170062199214</v>
      </c>
      <c r="N151" s="716">
        <v>9.979068044478824</v>
      </c>
      <c r="O151" s="716">
        <v>22.298524116893859</v>
      </c>
      <c r="P151" s="716">
        <v>15.854987194518468</v>
      </c>
      <c r="Q151" s="767">
        <v>14.704342936640161</v>
      </c>
      <c r="R151" s="755">
        <v>12.727058199593991</v>
      </c>
      <c r="S151" s="716">
        <v>37.958666868962418</v>
      </c>
      <c r="T151" s="716">
        <v>7.6602437000455712</v>
      </c>
      <c r="U151" s="716">
        <v>26.708750651012707</v>
      </c>
      <c r="V151" s="716">
        <v>23.690599549787834</v>
      </c>
      <c r="W151" s="716">
        <v>34.401620896756356</v>
      </c>
      <c r="X151" s="716">
        <v>17.150227143204035</v>
      </c>
      <c r="Y151" s="717">
        <v>9.8235265768700266</v>
      </c>
      <c r="Z151" s="717">
        <v>20.323081588480914</v>
      </c>
      <c r="AA151" s="717">
        <v>7.135139647937228</v>
      </c>
      <c r="AB151" s="717">
        <v>22.800471619275843</v>
      </c>
      <c r="AC151" s="717">
        <v>12.733772935604403</v>
      </c>
      <c r="AD151" s="1821">
        <v>18.567205691991592</v>
      </c>
      <c r="AE151" s="1834"/>
      <c r="AF151" s="1834"/>
      <c r="AG151" s="1834"/>
      <c r="AH151" s="1834"/>
      <c r="AI151" s="1834"/>
      <c r="AJ151" s="1834"/>
      <c r="AK151" s="1834"/>
      <c r="AL151" s="1834"/>
      <c r="AM151" s="1834"/>
      <c r="AN151" s="1834"/>
      <c r="AO151" s="1834"/>
      <c r="AP151" s="1834"/>
      <c r="AQ151" s="1834"/>
      <c r="AR151" s="1834"/>
      <c r="AS151" s="1834"/>
      <c r="AT151" s="1834"/>
      <c r="AU151" s="1834"/>
      <c r="AV151" s="1834"/>
      <c r="AW151" s="1834"/>
      <c r="AX151" s="1834"/>
      <c r="AY151" s="1834"/>
      <c r="AZ151" s="215"/>
      <c r="BA151" s="2168" t="s">
        <v>109</v>
      </c>
      <c r="BB151" s="159" t="s">
        <v>49</v>
      </c>
      <c r="BC151" s="1099" t="s">
        <v>35</v>
      </c>
      <c r="BD151" s="1119" t="s">
        <v>35</v>
      </c>
      <c r="BE151" s="1119" t="s">
        <v>35</v>
      </c>
      <c r="BF151" s="1119" t="s">
        <v>35</v>
      </c>
      <c r="BG151" s="1140" t="s">
        <v>35</v>
      </c>
      <c r="BH151" s="1161" t="s">
        <v>35</v>
      </c>
      <c r="BI151" s="1119" t="s">
        <v>35</v>
      </c>
      <c r="BJ151" s="1119" t="s">
        <v>35</v>
      </c>
      <c r="BK151" s="1119" t="s">
        <v>35</v>
      </c>
      <c r="BL151" s="1140" t="s">
        <v>35</v>
      </c>
      <c r="BM151" s="1161" t="s">
        <v>35</v>
      </c>
      <c r="BN151" s="1119" t="s">
        <v>35</v>
      </c>
      <c r="BO151" s="1119" t="s">
        <v>35</v>
      </c>
      <c r="BP151" s="1119" t="s">
        <v>35</v>
      </c>
      <c r="BQ151" s="1140" t="s">
        <v>35</v>
      </c>
      <c r="BR151" s="1161" t="s">
        <v>35</v>
      </c>
      <c r="BS151" s="1119" t="s">
        <v>35</v>
      </c>
      <c r="BT151" s="1119" t="s">
        <v>35</v>
      </c>
      <c r="BU151" s="1119" t="s">
        <v>35</v>
      </c>
      <c r="BV151" s="1119" t="s">
        <v>35</v>
      </c>
      <c r="BW151" s="1119" t="s">
        <v>35</v>
      </c>
      <c r="BX151" s="1119" t="s">
        <v>35</v>
      </c>
      <c r="BY151" s="1180" t="s">
        <v>35</v>
      </c>
      <c r="BZ151" s="1180" t="s">
        <v>35</v>
      </c>
      <c r="CA151" s="1180" t="s">
        <v>35</v>
      </c>
      <c r="CB151" s="1180" t="s">
        <v>35</v>
      </c>
      <c r="CC151" s="1180" t="s">
        <v>35</v>
      </c>
      <c r="CD151" s="1180" t="s">
        <v>35</v>
      </c>
      <c r="CE151" s="1853"/>
      <c r="CF151" s="1853"/>
      <c r="CG151" s="1853"/>
      <c r="CH151" s="1853"/>
      <c r="CI151" s="1853"/>
      <c r="CJ151" s="1853"/>
      <c r="CK151" s="1853"/>
      <c r="CL151" s="1853"/>
      <c r="CM151" s="1853"/>
      <c r="CN151" s="1853"/>
      <c r="CO151" s="1853"/>
      <c r="CP151" s="1853"/>
      <c r="CQ151" s="1853"/>
      <c r="CR151" s="1853"/>
      <c r="CS151" s="1853"/>
      <c r="CT151" s="1853"/>
      <c r="CU151" s="1853"/>
      <c r="CV151" s="1853"/>
      <c r="CW151" s="1853"/>
      <c r="CX151" s="1853"/>
      <c r="CY151" s="1853"/>
      <c r="CZ151" s="1853"/>
    </row>
    <row r="152" s="130" customFormat="true" ht="15" customHeight="true" x14ac:dyDescent="0.2">
      <c r="A152" s="2325"/>
      <c r="B152" s="1287" t="s">
        <v>48</v>
      </c>
      <c r="C152" s="718">
        <v>65.929770387319991</v>
      </c>
      <c r="D152" s="719">
        <v>64.657826015114892</v>
      </c>
      <c r="E152" s="719">
        <v>62.747706378441649</v>
      </c>
      <c r="F152" s="719">
        <v>65.743553679334184</v>
      </c>
      <c r="G152" s="768">
        <v>89.10798608513899</v>
      </c>
      <c r="H152" s="756">
        <v>41.370589150706479</v>
      </c>
      <c r="I152" s="719">
        <v>48.356078404997618</v>
      </c>
      <c r="J152" s="719">
        <v>62.870107369988879</v>
      </c>
      <c r="K152" s="719">
        <v>84.671239502371549</v>
      </c>
      <c r="L152" s="732">
        <v>93.601568476088929</v>
      </c>
      <c r="M152" s="743">
        <v>62.219402714083202</v>
      </c>
      <c r="N152" s="719">
        <v>90.020931955521192</v>
      </c>
      <c r="O152" s="719">
        <v>77.70147588310607</v>
      </c>
      <c r="P152" s="719">
        <v>84.1450128054815</v>
      </c>
      <c r="Q152" s="768">
        <v>84.995945906229849</v>
      </c>
      <c r="R152" s="756">
        <v>87.272941800405974</v>
      </c>
      <c r="S152" s="719">
        <v>62.04133313103776</v>
      </c>
      <c r="T152" s="719">
        <v>92.339756299954459</v>
      </c>
      <c r="U152" s="719">
        <v>73.173647388315274</v>
      </c>
      <c r="V152" s="719">
        <v>75.496929891419867</v>
      </c>
      <c r="W152" s="719">
        <v>65.378942796870561</v>
      </c>
      <c r="X152" s="719">
        <v>82.849772856795852</v>
      </c>
      <c r="Y152" s="720">
        <v>90.176473423129991</v>
      </c>
      <c r="Z152" s="720">
        <v>79.676918411519011</v>
      </c>
      <c r="AA152" s="720">
        <v>92.864860352062777</v>
      </c>
      <c r="AB152" s="720">
        <v>77.199528380724161</v>
      </c>
      <c r="AC152" s="720">
        <v>86.814907299089128</v>
      </c>
      <c r="AD152" s="1822">
        <v>81.249267826914007</v>
      </c>
      <c r="AE152" s="1835"/>
      <c r="AF152" s="1835"/>
      <c r="AG152" s="1835"/>
      <c r="AH152" s="1835"/>
      <c r="AI152" s="1835"/>
      <c r="AJ152" s="1835"/>
      <c r="AK152" s="1835"/>
      <c r="AL152" s="1835"/>
      <c r="AM152" s="1835"/>
      <c r="AN152" s="1835"/>
      <c r="AO152" s="1835"/>
      <c r="AP152" s="1835"/>
      <c r="AQ152" s="1835"/>
      <c r="AR152" s="1835"/>
      <c r="AS152" s="1835"/>
      <c r="AT152" s="1835"/>
      <c r="AU152" s="1835"/>
      <c r="AV152" s="1835"/>
      <c r="AW152" s="1835"/>
      <c r="AX152" s="1835"/>
      <c r="AY152" s="1835"/>
      <c r="AZ152" s="215"/>
      <c r="BA152" s="2170"/>
      <c r="BB152" s="235" t="s">
        <v>48</v>
      </c>
      <c r="BC152" s="1100" t="s">
        <v>35</v>
      </c>
      <c r="BD152" s="1120" t="s">
        <v>35</v>
      </c>
      <c r="BE152" s="1120" t="s">
        <v>35</v>
      </c>
      <c r="BF152" s="1120" t="s">
        <v>35</v>
      </c>
      <c r="BG152" s="1141" t="s">
        <v>35</v>
      </c>
      <c r="BH152" s="1162" t="s">
        <v>35</v>
      </c>
      <c r="BI152" s="1120" t="s">
        <v>35</v>
      </c>
      <c r="BJ152" s="1120" t="s">
        <v>35</v>
      </c>
      <c r="BK152" s="1120" t="s">
        <v>35</v>
      </c>
      <c r="BL152" s="1141" t="s">
        <v>35</v>
      </c>
      <c r="BM152" s="1162" t="s">
        <v>35</v>
      </c>
      <c r="BN152" s="1120" t="s">
        <v>35</v>
      </c>
      <c r="BO152" s="1120" t="s">
        <v>35</v>
      </c>
      <c r="BP152" s="1120" t="s">
        <v>35</v>
      </c>
      <c r="BQ152" s="1141" t="s">
        <v>35</v>
      </c>
      <c r="BR152" s="1162" t="s">
        <v>35</v>
      </c>
      <c r="BS152" s="1120" t="s">
        <v>35</v>
      </c>
      <c r="BT152" s="1120" t="s">
        <v>35</v>
      </c>
      <c r="BU152" s="1120" t="s">
        <v>35</v>
      </c>
      <c r="BV152" s="1120" t="s">
        <v>35</v>
      </c>
      <c r="BW152" s="1120" t="s">
        <v>35</v>
      </c>
      <c r="BX152" s="1120" t="s">
        <v>35</v>
      </c>
      <c r="BY152" s="1181" t="s">
        <v>35</v>
      </c>
      <c r="BZ152" s="1181" t="s">
        <v>35</v>
      </c>
      <c r="CA152" s="1181" t="s">
        <v>35</v>
      </c>
      <c r="CB152" s="1181" t="s">
        <v>35</v>
      </c>
      <c r="CC152" s="1181" t="s">
        <v>35</v>
      </c>
      <c r="CD152" s="1181" t="s">
        <v>35</v>
      </c>
      <c r="CE152" s="1854"/>
      <c r="CF152" s="1854"/>
      <c r="CG152" s="1854"/>
      <c r="CH152" s="1854"/>
      <c r="CI152" s="1854"/>
      <c r="CJ152" s="1854"/>
      <c r="CK152" s="1854"/>
      <c r="CL152" s="1854"/>
      <c r="CM152" s="1854"/>
      <c r="CN152" s="1854"/>
      <c r="CO152" s="1854"/>
      <c r="CP152" s="1854"/>
      <c r="CQ152" s="1854"/>
      <c r="CR152" s="1854"/>
      <c r="CS152" s="1854"/>
      <c r="CT152" s="1854"/>
      <c r="CU152" s="1854"/>
      <c r="CV152" s="1854"/>
      <c r="CW152" s="1854"/>
      <c r="CX152" s="1854"/>
      <c r="CY152" s="1854"/>
      <c r="CZ152" s="1854"/>
    </row>
    <row r="153" s="424" customFormat="true" ht="15" customHeight="true" x14ac:dyDescent="0.2">
      <c r="A153" s="2358" t="s">
        <v>62</v>
      </c>
      <c r="B153" s="1741" t="s">
        <v>306</v>
      </c>
      <c r="C153" s="1661">
        <v>0.82318393012706126</v>
      </c>
      <c r="D153" s="1662">
        <v>2.9445183178984755</v>
      </c>
      <c r="E153" s="1662">
        <v>12.391196200388562</v>
      </c>
      <c r="F153" s="1662">
        <v>56.203385497172178</v>
      </c>
      <c r="G153" s="1663">
        <v>93.430665126164129</v>
      </c>
      <c r="H153" s="1664">
        <v>12.218183752973198</v>
      </c>
      <c r="I153" s="1662">
        <v>37.550202866691862</v>
      </c>
      <c r="J153" s="1662">
        <v>80.061022293857334</v>
      </c>
      <c r="K153" s="1662">
        <v>92.555256597926629</v>
      </c>
      <c r="L153" s="1665">
        <v>95.917470084704178</v>
      </c>
      <c r="M153" s="1666">
        <v>0</v>
      </c>
      <c r="N153" s="1662">
        <v>0.32021650306951677</v>
      </c>
      <c r="O153" s="1662">
        <v>1.0833794792230047</v>
      </c>
      <c r="P153" s="1662">
        <v>4.6441503278837581</v>
      </c>
      <c r="Q153" s="1663">
        <v>25.417641170212658</v>
      </c>
      <c r="R153" s="1664">
        <v>13.961500393678241</v>
      </c>
      <c r="S153" s="1662">
        <v>74.152111282368566</v>
      </c>
      <c r="T153" s="1662">
        <v>57.493124934841966</v>
      </c>
      <c r="U153" s="1662">
        <v>56.519832984101789</v>
      </c>
      <c r="V153" s="1662">
        <v>5.1591112134835697</v>
      </c>
      <c r="W153" s="1662">
        <v>75.837983940185381</v>
      </c>
      <c r="X153" s="1662">
        <v>25.823251212255151</v>
      </c>
      <c r="Y153" s="1662">
        <v>5.4818014287324228</v>
      </c>
      <c r="Z153" s="1662">
        <v>35.842894806958924</v>
      </c>
      <c r="AA153" s="1662">
        <v>3.3831026171354099</v>
      </c>
      <c r="AB153" s="1662">
        <v>19.419791993766385</v>
      </c>
      <c r="AC153" s="1662">
        <v>10.043617981602498</v>
      </c>
      <c r="AD153" s="1944">
        <v>50.683454115698687</v>
      </c>
      <c r="AE153" s="615"/>
      <c r="AF153" s="615"/>
      <c r="AG153" s="615"/>
      <c r="AH153" s="615"/>
      <c r="AI153" s="615"/>
      <c r="AJ153" s="615"/>
      <c r="AK153" s="615"/>
      <c r="AL153" s="615"/>
      <c r="AM153" s="615"/>
      <c r="AN153" s="615"/>
      <c r="AO153" s="615"/>
      <c r="AP153" s="615"/>
      <c r="AQ153" s="615"/>
      <c r="AR153" s="615"/>
      <c r="AS153" s="615"/>
      <c r="AT153" s="615"/>
      <c r="AU153" s="615"/>
      <c r="AV153" s="615"/>
      <c r="AW153" s="615"/>
      <c r="AX153" s="615"/>
      <c r="AY153" s="615"/>
      <c r="AZ153" s="216"/>
      <c r="BA153" s="2420" t="s">
        <v>62</v>
      </c>
      <c r="BB153" s="234" t="s">
        <v>306</v>
      </c>
      <c r="BC153" s="339">
        <v>70.356958000000006</v>
      </c>
      <c r="BD153" s="305">
        <v>251.98542600000002</v>
      </c>
      <c r="BE153" s="305">
        <v>1059.8720270000003</v>
      </c>
      <c r="BF153" s="305">
        <v>4811.9327610000037</v>
      </c>
      <c r="BG153" s="340">
        <v>7987.6291070000007</v>
      </c>
      <c r="BH153" s="351">
        <v>489.43680800000033</v>
      </c>
      <c r="BI153" s="305">
        <v>1503.1956710000013</v>
      </c>
      <c r="BJ153" s="305">
        <v>3208.2601799999916</v>
      </c>
      <c r="BK153" s="305">
        <v>3707.5574059999985</v>
      </c>
      <c r="BL153" s="340">
        <v>3841.2781010000008</v>
      </c>
      <c r="BM153" s="351">
        <v>0</v>
      </c>
      <c r="BN153" s="305">
        <v>14.568650999999999</v>
      </c>
      <c r="BO153" s="305">
        <v>49.306961000000008</v>
      </c>
      <c r="BP153" s="305">
        <v>211.17357499999989</v>
      </c>
      <c r="BQ153" s="340">
        <v>1156.9989260000013</v>
      </c>
      <c r="BR153" s="351">
        <v>310.02008499999988</v>
      </c>
      <c r="BS153" s="305">
        <v>2333.5561900000016</v>
      </c>
      <c r="BT153" s="305">
        <v>863.13526800000113</v>
      </c>
      <c r="BU153" s="305">
        <v>860.80608199999995</v>
      </c>
      <c r="BV153" s="305">
        <v>224.38318099999989</v>
      </c>
      <c r="BW153" s="305">
        <v>6034.3484140000064</v>
      </c>
      <c r="BX153" s="305">
        <v>339.48096300000054</v>
      </c>
      <c r="BY153" s="306">
        <v>275.70836500000001</v>
      </c>
      <c r="BZ153" s="306">
        <v>430.52699799999982</v>
      </c>
      <c r="CA153" s="306">
        <v>167.72781600000005</v>
      </c>
      <c r="CB153" s="306">
        <v>654.42952500000001</v>
      </c>
      <c r="CC153" s="306">
        <v>359.27004700000009</v>
      </c>
      <c r="CD153" s="306">
        <v>1328.383345</v>
      </c>
      <c r="CE153" s="1855"/>
      <c r="CF153" s="1855"/>
      <c r="CG153" s="1855"/>
      <c r="CH153" s="1855"/>
      <c r="CI153" s="1855"/>
      <c r="CJ153" s="1855"/>
      <c r="CK153" s="1855"/>
      <c r="CL153" s="1855"/>
      <c r="CM153" s="1855"/>
      <c r="CN153" s="1855"/>
      <c r="CO153" s="1855"/>
      <c r="CP153" s="1855"/>
      <c r="CQ153" s="1855"/>
      <c r="CR153" s="1855"/>
      <c r="CS153" s="1855"/>
      <c r="CT153" s="1855"/>
      <c r="CU153" s="1855"/>
      <c r="CV153" s="1855"/>
      <c r="CW153" s="1855"/>
      <c r="CX153" s="1855"/>
      <c r="CY153" s="1855"/>
      <c r="CZ153" s="1855"/>
    </row>
    <row r="154" s="424" customFormat="true" ht="15" customHeight="true" x14ac:dyDescent="0.2">
      <c r="A154" s="2359"/>
      <c r="B154" s="1740" t="s">
        <v>307</v>
      </c>
      <c r="C154" s="1661">
        <v>2.5689468427653069E-2</v>
      </c>
      <c r="D154" s="1662">
        <v>0.12839288756490055</v>
      </c>
      <c r="E154" s="1662">
        <v>0.88343292662872464</v>
      </c>
      <c r="F154" s="1662">
        <v>2.0186886966985935</v>
      </c>
      <c r="G154" s="1663">
        <v>1.6476843871567552</v>
      </c>
      <c r="H154" s="1664">
        <v>0.17577900654770856</v>
      </c>
      <c r="I154" s="1662">
        <v>1.3374817007775779</v>
      </c>
      <c r="J154" s="1662">
        <v>1.4291270239759641</v>
      </c>
      <c r="K154" s="1662">
        <v>1.599339631577213</v>
      </c>
      <c r="L154" s="1665">
        <v>0.73290039563344078</v>
      </c>
      <c r="M154" s="1666">
        <v>4.1454834035000845E-2</v>
      </c>
      <c r="N154" s="1662">
        <v>0</v>
      </c>
      <c r="O154" s="1662">
        <v>6.7314772745489707E-2</v>
      </c>
      <c r="P154" s="1662">
        <v>0.58128392087720115</v>
      </c>
      <c r="Q154" s="1663">
        <v>3.510531001500071</v>
      </c>
      <c r="R154" s="1664">
        <v>2.7900926383215972E-2</v>
      </c>
      <c r="S154" s="1662">
        <v>0.48173612493606999</v>
      </c>
      <c r="T154" s="1662">
        <v>2.5246006749566217</v>
      </c>
      <c r="U154" s="1662">
        <v>1.9832550422851141</v>
      </c>
      <c r="V154" s="1662">
        <v>0.57812962866054318</v>
      </c>
      <c r="W154" s="1662">
        <v>0.85886378833115795</v>
      </c>
      <c r="X154" s="1662">
        <v>0.15967597939198422</v>
      </c>
      <c r="Y154" s="1662">
        <v>0.68699835682171917</v>
      </c>
      <c r="Z154" s="1662">
        <v>0.21367461186600167</v>
      </c>
      <c r="AA154" s="1662">
        <v>5.5128246888006403E-2</v>
      </c>
      <c r="AB154" s="1662">
        <v>1.9907673708200204</v>
      </c>
      <c r="AC154" s="1662">
        <v>2.0295700372824914</v>
      </c>
      <c r="AD154" s="1944">
        <v>1.6572936876910822</v>
      </c>
      <c r="AE154" s="615"/>
      <c r="AF154" s="615"/>
      <c r="AG154" s="615"/>
      <c r="AH154" s="615"/>
      <c r="AI154" s="615"/>
      <c r="AJ154" s="615"/>
      <c r="AK154" s="615"/>
      <c r="AL154" s="615"/>
      <c r="AM154" s="615"/>
      <c r="AN154" s="615"/>
      <c r="AO154" s="615"/>
      <c r="AP154" s="615"/>
      <c r="AQ154" s="615"/>
      <c r="AR154" s="615"/>
      <c r="AS154" s="615"/>
      <c r="AT154" s="615"/>
      <c r="AU154" s="615"/>
      <c r="AV154" s="615"/>
      <c r="AW154" s="615"/>
      <c r="AX154" s="615"/>
      <c r="AY154" s="615"/>
      <c r="AZ154" s="216"/>
      <c r="BA154" s="2420"/>
      <c r="BB154" s="159" t="s">
        <v>307</v>
      </c>
      <c r="BC154" s="341">
        <v>2.1956609999999999</v>
      </c>
      <c r="BD154" s="307">
        <v>10.987582000000002</v>
      </c>
      <c r="BE154" s="307">
        <v>75.563798000000006</v>
      </c>
      <c r="BF154" s="307">
        <v>172.83290299999996</v>
      </c>
      <c r="BG154" s="342">
        <v>140.86479800000001</v>
      </c>
      <c r="BH154" s="352">
        <v>7.041367000000001</v>
      </c>
      <c r="BI154" s="307">
        <v>53.541567000000001</v>
      </c>
      <c r="BJ154" s="307">
        <v>57.268957999999998</v>
      </c>
      <c r="BK154" s="307">
        <v>64.065983000000003</v>
      </c>
      <c r="BL154" s="342">
        <v>29.351005999999998</v>
      </c>
      <c r="BM154" s="352">
        <v>1.8830309999999999</v>
      </c>
      <c r="BN154" s="307">
        <v>0</v>
      </c>
      <c r="BO154" s="307">
        <v>3.0636419999999998</v>
      </c>
      <c r="BP154" s="307">
        <v>26.431488000000002</v>
      </c>
      <c r="BQ154" s="342">
        <v>159.79769999999999</v>
      </c>
      <c r="BR154" s="352">
        <v>0.61955000000000005</v>
      </c>
      <c r="BS154" s="307">
        <v>15.160165999999998</v>
      </c>
      <c r="BT154" s="307">
        <v>37.901434000000002</v>
      </c>
      <c r="BU154" s="307">
        <v>30.205291000000003</v>
      </c>
      <c r="BV154" s="307">
        <v>25.144363000000006</v>
      </c>
      <c r="BW154" s="307">
        <v>68.338886000000002</v>
      </c>
      <c r="BX154" s="307">
        <v>2.0991530000000003</v>
      </c>
      <c r="BY154" s="308">
        <v>34.552728000000002</v>
      </c>
      <c r="BZ154" s="308">
        <v>2.5665529999999999</v>
      </c>
      <c r="CA154" s="308">
        <v>2.7331539999999999</v>
      </c>
      <c r="CB154" s="308">
        <v>67.087069999999997</v>
      </c>
      <c r="CC154" s="308">
        <v>72.599706999999981</v>
      </c>
      <c r="CD154" s="308">
        <v>43.436686999999992</v>
      </c>
      <c r="CE154" s="1855"/>
      <c r="CF154" s="1855"/>
      <c r="CG154" s="1855"/>
      <c r="CH154" s="1855"/>
      <c r="CI154" s="1855"/>
      <c r="CJ154" s="1855"/>
      <c r="CK154" s="1855"/>
      <c r="CL154" s="1855"/>
      <c r="CM154" s="1855"/>
      <c r="CN154" s="1855"/>
      <c r="CO154" s="1855"/>
      <c r="CP154" s="1855"/>
      <c r="CQ154" s="1855"/>
      <c r="CR154" s="1855"/>
      <c r="CS154" s="1855"/>
      <c r="CT154" s="1855"/>
      <c r="CU154" s="1855"/>
      <c r="CV154" s="1855"/>
      <c r="CW154" s="1855"/>
      <c r="CX154" s="1855"/>
      <c r="CY154" s="1855"/>
      <c r="CZ154" s="1855"/>
    </row>
    <row r="155" s="424" customFormat="true" ht="15" customHeight="true" x14ac:dyDescent="0.2">
      <c r="A155" s="2359"/>
      <c r="B155" s="1740" t="s">
        <v>308</v>
      </c>
      <c r="C155" s="1661">
        <v>0.66664121487811256</v>
      </c>
      <c r="D155" s="1662">
        <v>1.8716195355154965</v>
      </c>
      <c r="E155" s="1662">
        <v>3.4026836145224109</v>
      </c>
      <c r="F155" s="1662">
        <v>4.3012803750572202</v>
      </c>
      <c r="G155" s="1663">
        <v>1.8385633030843194</v>
      </c>
      <c r="H155" s="1664">
        <v>5.0767982737850499</v>
      </c>
      <c r="I155" s="1662">
        <v>4.785229853353675</v>
      </c>
      <c r="J155" s="1662">
        <v>3.0792000078788875</v>
      </c>
      <c r="K155" s="1662">
        <v>1.4008086470124277</v>
      </c>
      <c r="L155" s="1665">
        <v>2.1242948696718598</v>
      </c>
      <c r="M155" s="1666">
        <v>5.6470923482066546E-2</v>
      </c>
      <c r="N155" s="1662">
        <v>0.97845627237510835</v>
      </c>
      <c r="O155" s="1662">
        <v>0.59972015139191637</v>
      </c>
      <c r="P155" s="1662">
        <v>1.3406199499424534</v>
      </c>
      <c r="Q155" s="1663">
        <v>5.2460087074350863</v>
      </c>
      <c r="R155" s="1664">
        <v>0.54890847327014047</v>
      </c>
      <c r="S155" s="1662">
        <v>4.1055801496384419</v>
      </c>
      <c r="T155" s="1662">
        <v>1.4081759038318089</v>
      </c>
      <c r="U155" s="1662">
        <v>1.2337868008263801</v>
      </c>
      <c r="V155" s="1662">
        <v>2.0331412209763338</v>
      </c>
      <c r="W155" s="1662">
        <v>3.833705473030955</v>
      </c>
      <c r="X155" s="1662">
        <v>3.1888572217306517</v>
      </c>
      <c r="Y155" s="1662">
        <v>0.45330205586965233</v>
      </c>
      <c r="Z155" s="1662">
        <v>1.6153686033601746</v>
      </c>
      <c r="AA155" s="1662">
        <v>1.2176115500996021</v>
      </c>
      <c r="AB155" s="1662">
        <v>5.3321023865365174</v>
      </c>
      <c r="AC155" s="1662">
        <v>1.7938508801072097</v>
      </c>
      <c r="AD155" s="1944">
        <v>2.6898038706355631</v>
      </c>
      <c r="AE155" s="615"/>
      <c r="AF155" s="615"/>
      <c r="AG155" s="615"/>
      <c r="AH155" s="615"/>
      <c r="AI155" s="615"/>
      <c r="AJ155" s="615"/>
      <c r="AK155" s="615"/>
      <c r="AL155" s="615"/>
      <c r="AM155" s="615"/>
      <c r="AN155" s="615"/>
      <c r="AO155" s="615"/>
      <c r="AP155" s="615"/>
      <c r="AQ155" s="615"/>
      <c r="AR155" s="615"/>
      <c r="AS155" s="615"/>
      <c r="AT155" s="615"/>
      <c r="AU155" s="615"/>
      <c r="AV155" s="615"/>
      <c r="AW155" s="615"/>
      <c r="AX155" s="615"/>
      <c r="AY155" s="615"/>
      <c r="AZ155" s="216"/>
      <c r="BA155" s="2420"/>
      <c r="BB155" s="159" t="s">
        <v>308</v>
      </c>
      <c r="BC155" s="341">
        <v>56.977361000000002</v>
      </c>
      <c r="BD155" s="307">
        <v>160.16909900000005</v>
      </c>
      <c r="BE155" s="307">
        <v>291.04608800000005</v>
      </c>
      <c r="BF155" s="307">
        <v>368.26023500000008</v>
      </c>
      <c r="BG155" s="342">
        <v>157.18353000000002</v>
      </c>
      <c r="BH155" s="352">
        <v>203.36671900000005</v>
      </c>
      <c r="BI155" s="307">
        <v>191.56053100000003</v>
      </c>
      <c r="BJ155" s="307">
        <v>123.39181399999998</v>
      </c>
      <c r="BK155" s="307">
        <v>56.11327399999999</v>
      </c>
      <c r="BL155" s="342">
        <v>85.073212999999981</v>
      </c>
      <c r="BM155" s="352">
        <v>2.5651169999999999</v>
      </c>
      <c r="BN155" s="307">
        <v>44.516093999999995</v>
      </c>
      <c r="BO155" s="307">
        <v>27.294570999999998</v>
      </c>
      <c r="BP155" s="307">
        <v>60.959160999999995</v>
      </c>
      <c r="BQ155" s="342">
        <v>238.79581899999999</v>
      </c>
      <c r="BR155" s="352">
        <v>12.188708</v>
      </c>
      <c r="BS155" s="307">
        <v>129.202012</v>
      </c>
      <c r="BT155" s="307">
        <v>21.140724000000002</v>
      </c>
      <c r="BU155" s="307">
        <v>18.790770000000002</v>
      </c>
      <c r="BV155" s="307">
        <v>88.426606000000007</v>
      </c>
      <c r="BW155" s="307">
        <v>305.04390200000006</v>
      </c>
      <c r="BX155" s="307">
        <v>41.921766999999996</v>
      </c>
      <c r="BY155" s="308">
        <v>22.798923000000002</v>
      </c>
      <c r="BZ155" s="308">
        <v>19.403002999999998</v>
      </c>
      <c r="CA155" s="308">
        <v>60.366872999999998</v>
      </c>
      <c r="CB155" s="308">
        <v>179.68705499999999</v>
      </c>
      <c r="CC155" s="308">
        <v>64.167801999999995</v>
      </c>
      <c r="CD155" s="308">
        <v>70.498167999999993</v>
      </c>
      <c r="CE155" s="1855"/>
      <c r="CF155" s="1855"/>
      <c r="CG155" s="1855"/>
      <c r="CH155" s="1855"/>
      <c r="CI155" s="1855"/>
      <c r="CJ155" s="1855"/>
      <c r="CK155" s="1855"/>
      <c r="CL155" s="1855"/>
      <c r="CM155" s="1855"/>
      <c r="CN155" s="1855"/>
      <c r="CO155" s="1855"/>
      <c r="CP155" s="1855"/>
      <c r="CQ155" s="1855"/>
      <c r="CR155" s="1855"/>
      <c r="CS155" s="1855"/>
      <c r="CT155" s="1855"/>
      <c r="CU155" s="1855"/>
      <c r="CV155" s="1855"/>
      <c r="CW155" s="1855"/>
      <c r="CX155" s="1855"/>
      <c r="CY155" s="1855"/>
      <c r="CZ155" s="1855"/>
    </row>
    <row r="156" s="424" customFormat="true" ht="15" customHeight="true" x14ac:dyDescent="0.2">
      <c r="A156" s="2359"/>
      <c r="B156" s="1740" t="s">
        <v>309</v>
      </c>
      <c r="C156" s="1661">
        <v>5.2314220001096739E-3</v>
      </c>
      <c r="D156" s="1662">
        <v>0.14606146331958952</v>
      </c>
      <c r="E156" s="1662">
        <v>0.18269083775981337</v>
      </c>
      <c r="F156" s="1662">
        <v>1.962880512966187</v>
      </c>
      <c r="G156" s="1663">
        <v>1.9265589576136721</v>
      </c>
      <c r="H156" s="1664">
        <v>0.32663374424828134</v>
      </c>
      <c r="I156" s="1662">
        <v>1.3739096491749963</v>
      </c>
      <c r="J156" s="1662">
        <v>1.9860175750446605</v>
      </c>
      <c r="K156" s="1662">
        <v>2.9557079142855387</v>
      </c>
      <c r="L156" s="1665">
        <v>1.0387283741908917</v>
      </c>
      <c r="M156" s="1666">
        <v>0</v>
      </c>
      <c r="N156" s="1662">
        <v>0</v>
      </c>
      <c r="O156" s="1662">
        <v>8.6253615383901569E-2</v>
      </c>
      <c r="P156" s="1662">
        <v>6.9952294976916712E-2</v>
      </c>
      <c r="Q156" s="1663">
        <v>1.0228796120790711</v>
      </c>
      <c r="R156" s="1664">
        <v>0</v>
      </c>
      <c r="S156" s="1662">
        <v>0</v>
      </c>
      <c r="T156" s="1662">
        <v>0.36571933362839398</v>
      </c>
      <c r="U156" s="1662">
        <v>2.7579159939852205</v>
      </c>
      <c r="V156" s="1662">
        <v>0.11516900666605316</v>
      </c>
      <c r="W156" s="1662">
        <v>2.871948741423525</v>
      </c>
      <c r="X156" s="1662">
        <v>1.3312630205642657</v>
      </c>
      <c r="Y156" s="1662">
        <v>0</v>
      </c>
      <c r="Z156" s="1662">
        <v>0.26291916149866146</v>
      </c>
      <c r="AA156" s="1662">
        <v>0</v>
      </c>
      <c r="AB156" s="1662">
        <v>0.62066985755003878</v>
      </c>
      <c r="AC156" s="1662">
        <v>1.082949787241368</v>
      </c>
      <c r="AD156" s="1944">
        <v>0</v>
      </c>
      <c r="AE156" s="615"/>
      <c r="AF156" s="615"/>
      <c r="AG156" s="615"/>
      <c r="AH156" s="615"/>
      <c r="AI156" s="615"/>
      <c r="AJ156" s="615"/>
      <c r="AK156" s="615"/>
      <c r="AL156" s="615"/>
      <c r="AM156" s="615"/>
      <c r="AN156" s="615"/>
      <c r="AO156" s="615"/>
      <c r="AP156" s="615"/>
      <c r="AQ156" s="615"/>
      <c r="AR156" s="615"/>
      <c r="AS156" s="615"/>
      <c r="AT156" s="615"/>
      <c r="AU156" s="615"/>
      <c r="AV156" s="615"/>
      <c r="AW156" s="615"/>
      <c r="AX156" s="615"/>
      <c r="AY156" s="615"/>
      <c r="AZ156" s="216"/>
      <c r="BA156" s="2420"/>
      <c r="BB156" s="159" t="s">
        <v>309</v>
      </c>
      <c r="BC156" s="341">
        <v>0.44712600000000002</v>
      </c>
      <c r="BD156" s="307">
        <v>12.49962</v>
      </c>
      <c r="BE156" s="307">
        <v>15.626329</v>
      </c>
      <c r="BF156" s="307">
        <v>168.05480600000007</v>
      </c>
      <c r="BG156" s="342">
        <v>164.70650600000005</v>
      </c>
      <c r="BH156" s="352">
        <v>13.084316000000001</v>
      </c>
      <c r="BI156" s="307">
        <v>54.999836999999999</v>
      </c>
      <c r="BJ156" s="307">
        <v>79.585058000000004</v>
      </c>
      <c r="BK156" s="307">
        <v>118.39907499999998</v>
      </c>
      <c r="BL156" s="342">
        <v>41.598726000000006</v>
      </c>
      <c r="BM156" s="352">
        <v>0</v>
      </c>
      <c r="BN156" s="307">
        <v>0</v>
      </c>
      <c r="BO156" s="307">
        <v>3.9255900000000001</v>
      </c>
      <c r="BP156" s="307">
        <v>3.1807920000000003</v>
      </c>
      <c r="BQ156" s="342">
        <v>46.560992999999996</v>
      </c>
      <c r="BR156" s="352">
        <v>0</v>
      </c>
      <c r="BS156" s="307">
        <v>0</v>
      </c>
      <c r="BT156" s="307">
        <v>5.4904869999999999</v>
      </c>
      <c r="BU156" s="307">
        <v>42.003501000000007</v>
      </c>
      <c r="BV156" s="307">
        <v>5.0090000000000003</v>
      </c>
      <c r="BW156" s="307">
        <v>228.51793300000003</v>
      </c>
      <c r="BX156" s="307">
        <v>17.501221999999999</v>
      </c>
      <c r="BY156" s="308">
        <v>0</v>
      </c>
      <c r="BZ156" s="308">
        <v>3.1580539999999999</v>
      </c>
      <c r="CA156" s="308">
        <v>0</v>
      </c>
      <c r="CB156" s="308">
        <v>20.916015999999999</v>
      </c>
      <c r="CC156" s="308">
        <v>38.738174000000001</v>
      </c>
      <c r="CD156" s="308">
        <v>0</v>
      </c>
      <c r="CE156" s="1855"/>
      <c r="CF156" s="1855"/>
      <c r="CG156" s="1855"/>
      <c r="CH156" s="1855"/>
      <c r="CI156" s="1855"/>
      <c r="CJ156" s="1855"/>
      <c r="CK156" s="1855"/>
      <c r="CL156" s="1855"/>
      <c r="CM156" s="1855"/>
      <c r="CN156" s="1855"/>
      <c r="CO156" s="1855"/>
      <c r="CP156" s="1855"/>
      <c r="CQ156" s="1855"/>
      <c r="CR156" s="1855"/>
      <c r="CS156" s="1855"/>
      <c r="CT156" s="1855"/>
      <c r="CU156" s="1855"/>
      <c r="CV156" s="1855"/>
      <c r="CW156" s="1855"/>
      <c r="CX156" s="1855"/>
      <c r="CY156" s="1855"/>
      <c r="CZ156" s="1855"/>
    </row>
    <row r="157" s="424" customFormat="true" ht="15" customHeight="true" x14ac:dyDescent="0.2">
      <c r="A157" s="2359"/>
      <c r="B157" s="1740" t="s">
        <v>310</v>
      </c>
      <c r="C157" s="1661">
        <v>0</v>
      </c>
      <c r="D157" s="1662">
        <v>2.7510566459182737E-2</v>
      </c>
      <c r="E157" s="1662">
        <v>0.16688657748673566</v>
      </c>
      <c r="F157" s="1662">
        <v>0.53370472653867429</v>
      </c>
      <c r="G157" s="1663">
        <v>4.8187804661954534E-2</v>
      </c>
      <c r="H157" s="1664">
        <v>0.11565271349020456</v>
      </c>
      <c r="I157" s="1662">
        <v>0.42880691563458306</v>
      </c>
      <c r="J157" s="1662">
        <v>0.31102846726445293</v>
      </c>
      <c r="K157" s="1662">
        <v>0</v>
      </c>
      <c r="L157" s="1665">
        <v>2.2408803938446055E-2</v>
      </c>
      <c r="M157" s="1666">
        <v>0</v>
      </c>
      <c r="N157" s="1662">
        <v>0</v>
      </c>
      <c r="O157" s="1662">
        <v>0</v>
      </c>
      <c r="P157" s="1662">
        <v>4.1997741115341221E-2</v>
      </c>
      <c r="Q157" s="1663">
        <v>0.6452813968850829</v>
      </c>
      <c r="R157" s="1664">
        <v>0</v>
      </c>
      <c r="S157" s="1662">
        <v>0.10536702504666774</v>
      </c>
      <c r="T157" s="1662">
        <v>0</v>
      </c>
      <c r="U157" s="1662">
        <v>0.69840351096147923</v>
      </c>
      <c r="V157" s="1662">
        <v>0</v>
      </c>
      <c r="W157" s="1662">
        <v>0.35505721243720273</v>
      </c>
      <c r="X157" s="1662">
        <v>0.80485851150817711</v>
      </c>
      <c r="Y157" s="1662">
        <v>0</v>
      </c>
      <c r="Z157" s="1662">
        <v>0</v>
      </c>
      <c r="AA157" s="1662">
        <v>0</v>
      </c>
      <c r="AB157" s="1662">
        <v>0</v>
      </c>
      <c r="AC157" s="1662">
        <v>0.32876122930793983</v>
      </c>
      <c r="AD157" s="1944">
        <v>7.2384312357964525E-2</v>
      </c>
      <c r="AE157" s="615"/>
      <c r="AF157" s="615"/>
      <c r="AG157" s="615"/>
      <c r="AH157" s="615"/>
      <c r="AI157" s="615"/>
      <c r="AJ157" s="615"/>
      <c r="AK157" s="615"/>
      <c r="AL157" s="615"/>
      <c r="AM157" s="615"/>
      <c r="AN157" s="615"/>
      <c r="AO157" s="615"/>
      <c r="AP157" s="615"/>
      <c r="AQ157" s="615"/>
      <c r="AR157" s="615"/>
      <c r="AS157" s="615"/>
      <c r="AT157" s="615"/>
      <c r="AU157" s="615"/>
      <c r="AV157" s="615"/>
      <c r="AW157" s="615"/>
      <c r="AX157" s="615"/>
      <c r="AY157" s="615"/>
      <c r="AZ157" s="216"/>
      <c r="BA157" s="2420"/>
      <c r="BB157" s="159" t="s">
        <v>310</v>
      </c>
      <c r="BC157" s="341">
        <v>0</v>
      </c>
      <c r="BD157" s="307">
        <v>2.3542939999999999</v>
      </c>
      <c r="BE157" s="307">
        <v>14.274523</v>
      </c>
      <c r="BF157" s="307">
        <v>45.693888999999992</v>
      </c>
      <c r="BG157" s="342">
        <v>4.1196999999999999</v>
      </c>
      <c r="BH157" s="352">
        <v>4.6328239999999994</v>
      </c>
      <c r="BI157" s="307">
        <v>17.165838000000001</v>
      </c>
      <c r="BJ157" s="307">
        <v>12.463746</v>
      </c>
      <c r="BK157" s="307">
        <v>0</v>
      </c>
      <c r="BL157" s="342">
        <v>0.89742200000000005</v>
      </c>
      <c r="BM157" s="352">
        <v>0</v>
      </c>
      <c r="BN157" s="307">
        <v>0</v>
      </c>
      <c r="BO157" s="307">
        <v>0</v>
      </c>
      <c r="BP157" s="307">
        <v>1.9096739999999999</v>
      </c>
      <c r="BQ157" s="342">
        <v>29.372901999999996</v>
      </c>
      <c r="BR157" s="352">
        <v>0</v>
      </c>
      <c r="BS157" s="307">
        <v>3.3158850000000002</v>
      </c>
      <c r="BT157" s="307">
        <v>0</v>
      </c>
      <c r="BU157" s="307">
        <v>10.636797</v>
      </c>
      <c r="BV157" s="307">
        <v>0</v>
      </c>
      <c r="BW157" s="307">
        <v>28.251528</v>
      </c>
      <c r="BX157" s="307">
        <v>10.580935</v>
      </c>
      <c r="BY157" s="308">
        <v>0</v>
      </c>
      <c r="BZ157" s="308">
        <v>0</v>
      </c>
      <c r="CA157" s="308">
        <v>0</v>
      </c>
      <c r="CB157" s="308">
        <v>0</v>
      </c>
      <c r="CC157" s="308">
        <v>11.760111</v>
      </c>
      <c r="CD157" s="308">
        <v>1.8971499999999999</v>
      </c>
      <c r="CE157" s="1855"/>
      <c r="CF157" s="1855"/>
      <c r="CG157" s="1855"/>
      <c r="CH157" s="1855"/>
      <c r="CI157" s="1855"/>
      <c r="CJ157" s="1855"/>
      <c r="CK157" s="1855"/>
      <c r="CL157" s="1855"/>
      <c r="CM157" s="1855"/>
      <c r="CN157" s="1855"/>
      <c r="CO157" s="1855"/>
      <c r="CP157" s="1855"/>
      <c r="CQ157" s="1855"/>
      <c r="CR157" s="1855"/>
      <c r="CS157" s="1855"/>
      <c r="CT157" s="1855"/>
      <c r="CU157" s="1855"/>
      <c r="CV157" s="1855"/>
      <c r="CW157" s="1855"/>
      <c r="CX157" s="1855"/>
      <c r="CY157" s="1855"/>
      <c r="CZ157" s="1855"/>
    </row>
    <row r="158" s="424" customFormat="true" ht="15" customHeight="true" x14ac:dyDescent="0.2">
      <c r="A158" s="2359"/>
      <c r="B158" s="1740" t="s">
        <v>311</v>
      </c>
      <c r="C158" s="1661">
        <v>3.1750774213507174</v>
      </c>
      <c r="D158" s="1662">
        <v>7.749272227131347</v>
      </c>
      <c r="E158" s="1662">
        <v>13.056870512315873</v>
      </c>
      <c r="F158" s="1662">
        <v>10.475666861911863</v>
      </c>
      <c r="G158" s="1663">
        <v>0.62043646030908439</v>
      </c>
      <c r="H158" s="1664">
        <v>10.167305472098912</v>
      </c>
      <c r="I158" s="1662">
        <v>9.7513948511044113</v>
      </c>
      <c r="J158" s="1662">
        <v>3.8597696523842187</v>
      </c>
      <c r="K158" s="1662">
        <v>0.98459483908950896</v>
      </c>
      <c r="L158" s="1665">
        <v>0</v>
      </c>
      <c r="M158" s="1666">
        <v>2.6456852985372832</v>
      </c>
      <c r="N158" s="1662">
        <v>3.9262367709962573</v>
      </c>
      <c r="O158" s="1662">
        <v>6.6007841259334903</v>
      </c>
      <c r="P158" s="1662">
        <v>12.318060268616208</v>
      </c>
      <c r="Q158" s="1663">
        <v>18.677382916698974</v>
      </c>
      <c r="R158" s="1664">
        <v>4.2879177200163374</v>
      </c>
      <c r="S158" s="1662">
        <v>3.4306578470094649</v>
      </c>
      <c r="T158" s="1662">
        <v>4.492209852346031</v>
      </c>
      <c r="U158" s="1662">
        <v>5.8048122803366313</v>
      </c>
      <c r="V158" s="1662">
        <v>9.5578658615152268</v>
      </c>
      <c r="W158" s="1662">
        <v>2.0798704805859862</v>
      </c>
      <c r="X158" s="1662">
        <v>6.8148146321416538</v>
      </c>
      <c r="Y158" s="1662">
        <v>8.3981768284424412</v>
      </c>
      <c r="Z158" s="1662">
        <v>1.7029553191086524</v>
      </c>
      <c r="AA158" s="1662">
        <v>7.2003736459085514</v>
      </c>
      <c r="AB158" s="1662">
        <v>20.311513565570383</v>
      </c>
      <c r="AC158" s="1662">
        <v>8.6834006914237918</v>
      </c>
      <c r="AD158" s="1944">
        <v>6.7363692346517148</v>
      </c>
      <c r="AE158" s="615"/>
      <c r="AF158" s="615"/>
      <c r="AG158" s="615"/>
      <c r="AH158" s="615"/>
      <c r="AI158" s="615"/>
      <c r="AJ158" s="615"/>
      <c r="AK158" s="615"/>
      <c r="AL158" s="615"/>
      <c r="AM158" s="615"/>
      <c r="AN158" s="615"/>
      <c r="AO158" s="615"/>
      <c r="AP158" s="615"/>
      <c r="AQ158" s="615"/>
      <c r="AR158" s="615"/>
      <c r="AS158" s="615"/>
      <c r="AT158" s="615"/>
      <c r="AU158" s="615"/>
      <c r="AV158" s="615"/>
      <c r="AW158" s="615"/>
      <c r="AX158" s="615"/>
      <c r="AY158" s="615"/>
      <c r="AZ158" s="216"/>
      <c r="BA158" s="2420"/>
      <c r="BB158" s="159" t="s">
        <v>311</v>
      </c>
      <c r="BC158" s="341">
        <v>271.37165900000008</v>
      </c>
      <c r="BD158" s="307">
        <v>663.16573800000015</v>
      </c>
      <c r="BE158" s="307">
        <v>1116.8099990000005</v>
      </c>
      <c r="BF158" s="307">
        <v>896.8891129999995</v>
      </c>
      <c r="BG158" s="342">
        <v>53.042717000000003</v>
      </c>
      <c r="BH158" s="352">
        <v>407.28259099999997</v>
      </c>
      <c r="BI158" s="307">
        <v>390.36419000000018</v>
      </c>
      <c r="BJ158" s="307">
        <v>154.671336</v>
      </c>
      <c r="BK158" s="307">
        <v>39.440675999999996</v>
      </c>
      <c r="BL158" s="342">
        <v>0</v>
      </c>
      <c r="BM158" s="352">
        <v>120.17675500000003</v>
      </c>
      <c r="BN158" s="307">
        <v>178.62906100000001</v>
      </c>
      <c r="BO158" s="307">
        <v>300.41606999999999</v>
      </c>
      <c r="BP158" s="307">
        <v>560.11296799999968</v>
      </c>
      <c r="BQ158" s="342">
        <v>850.18557900000008</v>
      </c>
      <c r="BR158" s="352">
        <v>95.21473899999998</v>
      </c>
      <c r="BS158" s="307">
        <v>107.96230499999999</v>
      </c>
      <c r="BT158" s="307">
        <v>67.440841999999989</v>
      </c>
      <c r="BU158" s="307">
        <v>88.408217999999977</v>
      </c>
      <c r="BV158" s="307">
        <v>415.69647499999979</v>
      </c>
      <c r="BW158" s="307">
        <v>165.493101</v>
      </c>
      <c r="BX158" s="307">
        <v>89.589797000000004</v>
      </c>
      <c r="BY158" s="308">
        <v>422.38808400000005</v>
      </c>
      <c r="BZ158" s="308">
        <v>20.455050999999997</v>
      </c>
      <c r="CA158" s="308">
        <v>356.98087900000002</v>
      </c>
      <c r="CB158" s="308">
        <v>684.47973999999931</v>
      </c>
      <c r="CC158" s="308">
        <v>310.61374300000017</v>
      </c>
      <c r="CD158" s="308">
        <v>176.556252</v>
      </c>
      <c r="CE158" s="1855"/>
      <c r="CF158" s="1855"/>
      <c r="CG158" s="1855"/>
      <c r="CH158" s="1855"/>
      <c r="CI158" s="1855"/>
      <c r="CJ158" s="1855"/>
      <c r="CK158" s="1855"/>
      <c r="CL158" s="1855"/>
      <c r="CM158" s="1855"/>
      <c r="CN158" s="1855"/>
      <c r="CO158" s="1855"/>
      <c r="CP158" s="1855"/>
      <c r="CQ158" s="1855"/>
      <c r="CR158" s="1855"/>
      <c r="CS158" s="1855"/>
      <c r="CT158" s="1855"/>
      <c r="CU158" s="1855"/>
      <c r="CV158" s="1855"/>
      <c r="CW158" s="1855"/>
      <c r="CX158" s="1855"/>
      <c r="CY158" s="1855"/>
      <c r="CZ158" s="1855"/>
    </row>
    <row r="159" s="424" customFormat="true" ht="15" customHeight="true" x14ac:dyDescent="0.2">
      <c r="A159" s="2359"/>
      <c r="B159" s="1740" t="s">
        <v>312</v>
      </c>
      <c r="C159" s="1661">
        <v>0.56727240583377725</v>
      </c>
      <c r="D159" s="1662">
        <v>0.98707273598340572</v>
      </c>
      <c r="E159" s="1662">
        <v>4.1019309459418851</v>
      </c>
      <c r="F159" s="1662">
        <v>2.3857819870769967</v>
      </c>
      <c r="G159" s="1663">
        <v>0</v>
      </c>
      <c r="H159" s="1664">
        <v>0.92152300212386629</v>
      </c>
      <c r="I159" s="1662">
        <v>1.4077923099932215</v>
      </c>
      <c r="J159" s="1662">
        <v>0.53437234483574747</v>
      </c>
      <c r="K159" s="1662">
        <v>0</v>
      </c>
      <c r="L159" s="1665">
        <v>0</v>
      </c>
      <c r="M159" s="1666">
        <v>0.13357896966263691</v>
      </c>
      <c r="N159" s="1662">
        <v>0.92765411057738278</v>
      </c>
      <c r="O159" s="1662">
        <v>1.3788395348909173</v>
      </c>
      <c r="P159" s="1662">
        <v>4.670375708917577</v>
      </c>
      <c r="Q159" s="1663">
        <v>5.4920796244399206</v>
      </c>
      <c r="R159" s="1664">
        <v>1.7747589002952056</v>
      </c>
      <c r="S159" s="1662">
        <v>0.13999282805719959</v>
      </c>
      <c r="T159" s="1662">
        <v>0.69265773859409296</v>
      </c>
      <c r="U159" s="1662">
        <v>0.68056134741683694</v>
      </c>
      <c r="V159" s="1662">
        <v>1.8634151452509067</v>
      </c>
      <c r="W159" s="1662">
        <v>0.32738827721305497</v>
      </c>
      <c r="X159" s="1662">
        <v>0.1930245279738261</v>
      </c>
      <c r="Y159" s="1662">
        <v>0.6401510943029729</v>
      </c>
      <c r="Z159" s="1662">
        <v>0.56822186549765819</v>
      </c>
      <c r="AA159" s="1662">
        <v>4.9270542739223941</v>
      </c>
      <c r="AB159" s="1662">
        <v>0.82666238750202059</v>
      </c>
      <c r="AC159" s="1662">
        <v>4.2233168787496247</v>
      </c>
      <c r="AD159" s="1944">
        <v>1.9701783546633094</v>
      </c>
      <c r="AE159" s="615"/>
      <c r="AF159" s="615"/>
      <c r="AG159" s="615"/>
      <c r="AH159" s="615"/>
      <c r="AI159" s="615"/>
      <c r="AJ159" s="615"/>
      <c r="AK159" s="615"/>
      <c r="AL159" s="615"/>
      <c r="AM159" s="615"/>
      <c r="AN159" s="615"/>
      <c r="AO159" s="615"/>
      <c r="AP159" s="615"/>
      <c r="AQ159" s="615"/>
      <c r="AR159" s="615"/>
      <c r="AS159" s="615"/>
      <c r="AT159" s="615"/>
      <c r="AU159" s="615"/>
      <c r="AV159" s="615"/>
      <c r="AW159" s="615"/>
      <c r="AX159" s="615"/>
      <c r="AY159" s="615"/>
      <c r="AZ159" s="216"/>
      <c r="BA159" s="2420"/>
      <c r="BB159" s="159" t="s">
        <v>312</v>
      </c>
      <c r="BC159" s="341">
        <v>48.484378</v>
      </c>
      <c r="BD159" s="307">
        <v>84.471521999999993</v>
      </c>
      <c r="BE159" s="307">
        <v>350.85570400000006</v>
      </c>
      <c r="BF159" s="307">
        <v>204.26211700000002</v>
      </c>
      <c r="BG159" s="342">
        <v>0</v>
      </c>
      <c r="BH159" s="352">
        <v>36.914428999999998</v>
      </c>
      <c r="BI159" s="307">
        <v>56.356214999999992</v>
      </c>
      <c r="BJ159" s="307">
        <v>21.413734999999999</v>
      </c>
      <c r="BK159" s="307">
        <v>0</v>
      </c>
      <c r="BL159" s="342">
        <v>0</v>
      </c>
      <c r="BM159" s="352">
        <v>6.0676480000000002</v>
      </c>
      <c r="BN159" s="307">
        <v>42.204785999999999</v>
      </c>
      <c r="BO159" s="307">
        <v>62.753992000000004</v>
      </c>
      <c r="BP159" s="307">
        <v>212.36606599999993</v>
      </c>
      <c r="BQ159" s="342">
        <v>249.99685000000002</v>
      </c>
      <c r="BR159" s="352">
        <v>39.409152999999996</v>
      </c>
      <c r="BS159" s="307">
        <v>4.4055540000000004</v>
      </c>
      <c r="BT159" s="307">
        <v>10.398762</v>
      </c>
      <c r="BU159" s="307">
        <v>10.365058000000001</v>
      </c>
      <c r="BV159" s="307">
        <v>81.044776999999996</v>
      </c>
      <c r="BW159" s="307">
        <v>26.049939999999999</v>
      </c>
      <c r="BX159" s="307">
        <v>2.5375640000000002</v>
      </c>
      <c r="BY159" s="308">
        <v>32.196535000000004</v>
      </c>
      <c r="BZ159" s="308">
        <v>6.8251980000000003</v>
      </c>
      <c r="CA159" s="308">
        <v>244.274013</v>
      </c>
      <c r="CB159" s="308">
        <v>27.857779000000001</v>
      </c>
      <c r="CC159" s="308">
        <v>151.07217900000001</v>
      </c>
      <c r="CD159" s="308">
        <v>51.637208999999999</v>
      </c>
      <c r="CE159" s="1855"/>
      <c r="CF159" s="1855"/>
      <c r="CG159" s="1855"/>
      <c r="CH159" s="1855"/>
      <c r="CI159" s="1855"/>
      <c r="CJ159" s="1855"/>
      <c r="CK159" s="1855"/>
      <c r="CL159" s="1855"/>
      <c r="CM159" s="1855"/>
      <c r="CN159" s="1855"/>
      <c r="CO159" s="1855"/>
      <c r="CP159" s="1855"/>
      <c r="CQ159" s="1855"/>
      <c r="CR159" s="1855"/>
      <c r="CS159" s="1855"/>
      <c r="CT159" s="1855"/>
      <c r="CU159" s="1855"/>
      <c r="CV159" s="1855"/>
      <c r="CW159" s="1855"/>
      <c r="CX159" s="1855"/>
      <c r="CY159" s="1855"/>
      <c r="CZ159" s="1855"/>
    </row>
    <row r="160" s="424" customFormat="true" ht="15" customHeight="true" x14ac:dyDescent="0.2">
      <c r="A160" s="2359"/>
      <c r="B160" s="1740" t="s">
        <v>313</v>
      </c>
      <c r="C160" s="1661">
        <v>1.7180244161883858</v>
      </c>
      <c r="D160" s="1662">
        <v>3.3337135358695709</v>
      </c>
      <c r="E160" s="1662">
        <v>5.2934978330837312</v>
      </c>
      <c r="F160" s="1662">
        <v>4.1740292383344944</v>
      </c>
      <c r="G160" s="1663">
        <v>0.26958817448109068</v>
      </c>
      <c r="H160" s="1664">
        <v>8.2665359118760087</v>
      </c>
      <c r="I160" s="1662">
        <v>6.7979787320069516</v>
      </c>
      <c r="J160" s="1662">
        <v>1.3327029152255747</v>
      </c>
      <c r="K160" s="1662">
        <v>0.36907641396773516</v>
      </c>
      <c r="L160" s="1665">
        <v>4.6732022923941081E-2</v>
      </c>
      <c r="M160" s="1666">
        <v>0.81965523900393178</v>
      </c>
      <c r="N160" s="1662">
        <v>0.87818240999719199</v>
      </c>
      <c r="O160" s="1662">
        <v>2.185124679769237</v>
      </c>
      <c r="P160" s="1662">
        <v>4.4548152608827074</v>
      </c>
      <c r="Q160" s="1663">
        <v>4.6745361008987425</v>
      </c>
      <c r="R160" s="1664">
        <v>0.11516757545649969</v>
      </c>
      <c r="S160" s="1662">
        <v>3.1279999860183669</v>
      </c>
      <c r="T160" s="1662">
        <v>3.0032175444353144</v>
      </c>
      <c r="U160" s="1662">
        <v>2.3156903616156361</v>
      </c>
      <c r="V160" s="1662">
        <v>3.8387982701610679</v>
      </c>
      <c r="W160" s="1662">
        <v>0.9932824352971813</v>
      </c>
      <c r="X160" s="1662">
        <v>1.6570582228061428</v>
      </c>
      <c r="Y160" s="1662">
        <v>1.0664751944976398</v>
      </c>
      <c r="Z160" s="1662">
        <v>0.4033040207985254</v>
      </c>
      <c r="AA160" s="1662">
        <v>2.8700365546466289</v>
      </c>
      <c r="AB160" s="1662">
        <v>10.710664529262409</v>
      </c>
      <c r="AC160" s="1662">
        <v>3.9211377567525414</v>
      </c>
      <c r="AD160" s="1944">
        <v>4.3577573182256728</v>
      </c>
      <c r="AE160" s="615"/>
      <c r="AF160" s="615"/>
      <c r="AG160" s="615"/>
      <c r="AH160" s="615"/>
      <c r="AI160" s="615"/>
      <c r="AJ160" s="615"/>
      <c r="AK160" s="615"/>
      <c r="AL160" s="615"/>
      <c r="AM160" s="615"/>
      <c r="AN160" s="615"/>
      <c r="AO160" s="615"/>
      <c r="AP160" s="615"/>
      <c r="AQ160" s="615"/>
      <c r="AR160" s="615"/>
      <c r="AS160" s="615"/>
      <c r="AT160" s="615"/>
      <c r="AU160" s="615"/>
      <c r="AV160" s="615"/>
      <c r="AW160" s="615"/>
      <c r="AX160" s="615"/>
      <c r="AY160" s="615"/>
      <c r="AZ160" s="216"/>
      <c r="BA160" s="2420"/>
      <c r="BB160" s="159" t="s">
        <v>313</v>
      </c>
      <c r="BC160" s="341">
        <v>146.83835199999996</v>
      </c>
      <c r="BD160" s="307">
        <v>285.2919</v>
      </c>
      <c r="BE160" s="307">
        <v>452.77551800000009</v>
      </c>
      <c r="BF160" s="307">
        <v>357.36544800000013</v>
      </c>
      <c r="BG160" s="342">
        <v>23.047790000000003</v>
      </c>
      <c r="BH160" s="352">
        <v>331.14143900000005</v>
      </c>
      <c r="BI160" s="307">
        <v>272.134141</v>
      </c>
      <c r="BJ160" s="307">
        <v>53.404984999999996</v>
      </c>
      <c r="BK160" s="307">
        <v>14.784379000000001</v>
      </c>
      <c r="BL160" s="342">
        <v>1.8715120000000001</v>
      </c>
      <c r="BM160" s="352">
        <v>37.231755</v>
      </c>
      <c r="BN160" s="307">
        <v>39.954008999999999</v>
      </c>
      <c r="BO160" s="307">
        <v>99.449786000000017</v>
      </c>
      <c r="BP160" s="307">
        <v>202.56434400000001</v>
      </c>
      <c r="BQ160" s="342">
        <v>212.782658</v>
      </c>
      <c r="BR160" s="352">
        <v>2.557337</v>
      </c>
      <c r="BS160" s="307">
        <v>98.437705999999977</v>
      </c>
      <c r="BT160" s="307">
        <v>45.086833999999996</v>
      </c>
      <c r="BU160" s="307">
        <v>35.268334000000003</v>
      </c>
      <c r="BV160" s="307">
        <v>166.95933300000002</v>
      </c>
      <c r="BW160" s="307">
        <v>79.034435999999999</v>
      </c>
      <c r="BX160" s="307">
        <v>21.784233000000004</v>
      </c>
      <c r="BY160" s="308">
        <v>53.638596000000007</v>
      </c>
      <c r="BZ160" s="308">
        <v>4.8442869999999996</v>
      </c>
      <c r="CA160" s="308">
        <v>142.29097299999998</v>
      </c>
      <c r="CB160" s="308">
        <v>360.93976200000014</v>
      </c>
      <c r="CC160" s="308">
        <v>140.262936</v>
      </c>
      <c r="CD160" s="308">
        <v>114.21424099999996</v>
      </c>
      <c r="CE160" s="1855"/>
      <c r="CF160" s="1855"/>
      <c r="CG160" s="1855"/>
      <c r="CH160" s="1855"/>
      <c r="CI160" s="1855"/>
      <c r="CJ160" s="1855"/>
      <c r="CK160" s="1855"/>
      <c r="CL160" s="1855"/>
      <c r="CM160" s="1855"/>
      <c r="CN160" s="1855"/>
      <c r="CO160" s="1855"/>
      <c r="CP160" s="1855"/>
      <c r="CQ160" s="1855"/>
      <c r="CR160" s="1855"/>
      <c r="CS160" s="1855"/>
      <c r="CT160" s="1855"/>
      <c r="CU160" s="1855"/>
      <c r="CV160" s="1855"/>
      <c r="CW160" s="1855"/>
      <c r="CX160" s="1855"/>
      <c r="CY160" s="1855"/>
      <c r="CZ160" s="1855"/>
    </row>
    <row r="161" s="424" customFormat="true" ht="15" customHeight="true" x14ac:dyDescent="0.2">
      <c r="A161" s="2359"/>
      <c r="B161" s="1740" t="s">
        <v>253</v>
      </c>
      <c r="C161" s="1661">
        <v>92.424625698826347</v>
      </c>
      <c r="D161" s="1662">
        <v>81.952154637852885</v>
      </c>
      <c r="E161" s="1662">
        <v>57.865068679368051</v>
      </c>
      <c r="F161" s="1662">
        <v>16.593747386698027</v>
      </c>
      <c r="G161" s="1663">
        <v>0.21831578652918796</v>
      </c>
      <c r="H161" s="1664">
        <v>59.022208968994519</v>
      </c>
      <c r="I161" s="1662">
        <v>33.557040668412967</v>
      </c>
      <c r="J161" s="1662">
        <v>6.5710202763584995</v>
      </c>
      <c r="K161" s="1662">
        <v>0.13521595614097412</v>
      </c>
      <c r="L161" s="1665">
        <v>0.11746544893722277</v>
      </c>
      <c r="M161" s="1666">
        <v>96.140753308245849</v>
      </c>
      <c r="N161" s="1662">
        <v>92.306611889044916</v>
      </c>
      <c r="O161" s="1662">
        <v>87.50014299469106</v>
      </c>
      <c r="P161" s="1662">
        <v>71.298005724087588</v>
      </c>
      <c r="Q161" s="1663">
        <v>33.600724969796154</v>
      </c>
      <c r="R161" s="1664">
        <v>78.695541006255837</v>
      </c>
      <c r="S161" s="1662">
        <v>13.399469905406306</v>
      </c>
      <c r="T161" s="1662">
        <v>26.233125966904979</v>
      </c>
      <c r="U161" s="1662">
        <v>23.56046136769038</v>
      </c>
      <c r="V161" s="1662">
        <v>74.897963525016763</v>
      </c>
      <c r="W161" s="1662">
        <v>12.109033825459436</v>
      </c>
      <c r="X161" s="1662">
        <v>56.515914313863732</v>
      </c>
      <c r="Y161" s="1662">
        <v>83.103177535070373</v>
      </c>
      <c r="Z161" s="1662">
        <v>58.67292438759786</v>
      </c>
      <c r="AA161" s="1662">
        <v>79.65460885043035</v>
      </c>
      <c r="AB161" s="1662">
        <v>40.499506327329691</v>
      </c>
      <c r="AC161" s="1662">
        <v>66.940098648812665</v>
      </c>
      <c r="AD161" s="1944">
        <v>31.396895356242123</v>
      </c>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216"/>
      <c r="BA161" s="2420"/>
      <c r="BB161" s="159" t="s">
        <v>253</v>
      </c>
      <c r="BC161" s="341">
        <v>7899.4684789999856</v>
      </c>
      <c r="BD161" s="307">
        <v>7013.2858309999683</v>
      </c>
      <c r="BE161" s="307">
        <v>4949.4469009999921</v>
      </c>
      <c r="BF161" s="307">
        <v>1420.6972760000001</v>
      </c>
      <c r="BG161" s="342">
        <v>18.664381000000002</v>
      </c>
      <c r="BH161" s="352">
        <v>2364.3155270000002</v>
      </c>
      <c r="BI161" s="307">
        <v>1343.3428960000006</v>
      </c>
      <c r="BJ161" s="307">
        <v>263.31843000000003</v>
      </c>
      <c r="BK161" s="307">
        <v>5.4164499999999993</v>
      </c>
      <c r="BL161" s="342">
        <v>4.7042260000000002</v>
      </c>
      <c r="BM161" s="352">
        <v>4367.0665449999988</v>
      </c>
      <c r="BN161" s="307">
        <v>4199.6049569999932</v>
      </c>
      <c r="BO161" s="307">
        <v>3982.3221879999992</v>
      </c>
      <c r="BP161" s="307">
        <v>3241.9826439999952</v>
      </c>
      <c r="BQ161" s="342">
        <v>1529.4890049999995</v>
      </c>
      <c r="BR161" s="352">
        <v>1747.4624949999966</v>
      </c>
      <c r="BS161" s="307">
        <v>421.67937499999994</v>
      </c>
      <c r="BT161" s="307">
        <v>393.83380600000004</v>
      </c>
      <c r="BU161" s="307">
        <v>358.82958900000045</v>
      </c>
      <c r="BV161" s="307">
        <v>3257.5074679999916</v>
      </c>
      <c r="BW161" s="307">
        <v>963.50305299999991</v>
      </c>
      <c r="BX161" s="307">
        <v>742.97681799999998</v>
      </c>
      <c r="BY161" s="308">
        <v>4179.6919320000006</v>
      </c>
      <c r="BZ161" s="308">
        <v>704.74994099999935</v>
      </c>
      <c r="CA161" s="308">
        <v>3949.1245429999935</v>
      </c>
      <c r="CB161" s="308">
        <v>1364.7969400000004</v>
      </c>
      <c r="CC161" s="308">
        <v>2394.5128569999997</v>
      </c>
      <c r="CD161" s="308">
        <v>822.89405099999931</v>
      </c>
      <c r="CE161" s="1855"/>
      <c r="CF161" s="1855"/>
      <c r="CG161" s="1855"/>
      <c r="CH161" s="1855"/>
      <c r="CI161" s="1855"/>
      <c r="CJ161" s="1855"/>
      <c r="CK161" s="1855"/>
      <c r="CL161" s="1855"/>
      <c r="CM161" s="1855"/>
      <c r="CN161" s="1855"/>
      <c r="CO161" s="1855"/>
      <c r="CP161" s="1855"/>
      <c r="CQ161" s="1855"/>
      <c r="CR161" s="1855"/>
      <c r="CS161" s="1855"/>
      <c r="CT161" s="1855"/>
      <c r="CU161" s="1855"/>
      <c r="CV161" s="1855"/>
      <c r="CW161" s="1855"/>
      <c r="CX161" s="1855"/>
      <c r="CY161" s="1855"/>
      <c r="CZ161" s="1855"/>
    </row>
    <row r="162" s="424" customFormat="true" ht="15" customHeight="true" x14ac:dyDescent="0.2">
      <c r="A162" s="2359"/>
      <c r="B162" s="1740" t="s">
        <v>254</v>
      </c>
      <c r="C162" s="1661">
        <v>0.22679556255736399</v>
      </c>
      <c r="D162" s="1662">
        <v>0.3421791626372746</v>
      </c>
      <c r="E162" s="1662">
        <v>0.17549789698044921</v>
      </c>
      <c r="F162" s="1662">
        <v>0.13957101622077897</v>
      </c>
      <c r="G162" s="1663">
        <v>0</v>
      </c>
      <c r="H162" s="1664">
        <v>0.56887901547489939</v>
      </c>
      <c r="I162" s="1662">
        <v>3.1116747675696405E-2</v>
      </c>
      <c r="J162" s="1662">
        <v>3.2230732198945962E-2</v>
      </c>
      <c r="K162" s="1662">
        <v>0</v>
      </c>
      <c r="L162" s="1665">
        <v>0</v>
      </c>
      <c r="M162" s="1666">
        <v>8.7772352325590164E-2</v>
      </c>
      <c r="N162" s="1662">
        <v>0.38039730537035027</v>
      </c>
      <c r="O162" s="1662">
        <v>0.20401290738458006</v>
      </c>
      <c r="P162" s="1662">
        <v>0.13206427443711913</v>
      </c>
      <c r="Q162" s="1663">
        <v>0.30137606480834023</v>
      </c>
      <c r="R162" s="1664">
        <v>9.9460238824391298E-2</v>
      </c>
      <c r="S162" s="1662">
        <v>0</v>
      </c>
      <c r="T162" s="1662">
        <v>0.29040395284432918</v>
      </c>
      <c r="U162" s="1662">
        <v>0.68901838284008132</v>
      </c>
      <c r="V162" s="1662">
        <v>0.34730622245566234</v>
      </c>
      <c r="W162" s="1662">
        <v>0</v>
      </c>
      <c r="X162" s="1662">
        <v>0.29803635087107183</v>
      </c>
      <c r="Y162" s="1662">
        <v>0</v>
      </c>
      <c r="Z162" s="1662">
        <v>0.45304817489904847</v>
      </c>
      <c r="AA162" s="1662">
        <v>0</v>
      </c>
      <c r="AB162" s="1662">
        <v>0</v>
      </c>
      <c r="AC162" s="1662">
        <v>0.95329610871977022</v>
      </c>
      <c r="AD162" s="1944">
        <v>0</v>
      </c>
      <c r="AE162" s="615"/>
      <c r="AF162" s="615"/>
      <c r="AG162" s="615"/>
      <c r="AH162" s="615"/>
      <c r="AI162" s="615"/>
      <c r="AJ162" s="615"/>
      <c r="AK162" s="615"/>
      <c r="AL162" s="615"/>
      <c r="AM162" s="615"/>
      <c r="AN162" s="615"/>
      <c r="AO162" s="615"/>
      <c r="AP162" s="615"/>
      <c r="AQ162" s="615"/>
      <c r="AR162" s="615"/>
      <c r="AS162" s="615"/>
      <c r="AT162" s="615"/>
      <c r="AU162" s="615"/>
      <c r="AV162" s="615"/>
      <c r="AW162" s="615"/>
      <c r="AX162" s="615"/>
      <c r="AY162" s="615"/>
      <c r="AZ162" s="216"/>
      <c r="BA162" s="2420"/>
      <c r="BB162" s="159" t="s">
        <v>254</v>
      </c>
      <c r="BC162" s="341">
        <v>19.384059000000001</v>
      </c>
      <c r="BD162" s="307">
        <v>29.282943</v>
      </c>
      <c r="BE162" s="307">
        <v>15.011086000000001</v>
      </c>
      <c r="BF162" s="307">
        <v>11.949570999999999</v>
      </c>
      <c r="BG162" s="342">
        <v>0</v>
      </c>
      <c r="BH162" s="352">
        <v>22.788193</v>
      </c>
      <c r="BI162" s="307">
        <v>1.245654</v>
      </c>
      <c r="BJ162" s="307">
        <v>1.2915719999999999</v>
      </c>
      <c r="BK162" s="307">
        <v>0</v>
      </c>
      <c r="BL162" s="342">
        <v>0</v>
      </c>
      <c r="BM162" s="352">
        <v>3.9869430000000001</v>
      </c>
      <c r="BN162" s="307">
        <v>17.306652</v>
      </c>
      <c r="BO162" s="307">
        <v>9.2850719999999995</v>
      </c>
      <c r="BP162" s="307">
        <v>6.0050780000000001</v>
      </c>
      <c r="BQ162" s="342">
        <v>13.718494999999999</v>
      </c>
      <c r="BR162" s="352">
        <v>2.2085499999999998</v>
      </c>
      <c r="BS162" s="307">
        <v>0</v>
      </c>
      <c r="BT162" s="307">
        <v>4.3597890000000001</v>
      </c>
      <c r="BU162" s="307">
        <v>10.49386</v>
      </c>
      <c r="BV162" s="307">
        <v>15.105252</v>
      </c>
      <c r="BW162" s="307">
        <v>0</v>
      </c>
      <c r="BX162" s="307">
        <v>3.9180839999999999</v>
      </c>
      <c r="BY162" s="308">
        <v>0</v>
      </c>
      <c r="BZ162" s="308">
        <v>5.441789</v>
      </c>
      <c r="CA162" s="308">
        <v>0</v>
      </c>
      <c r="CB162" s="308">
        <v>0</v>
      </c>
      <c r="CC162" s="308">
        <v>34.100335000000001</v>
      </c>
      <c r="CD162" s="308">
        <v>0</v>
      </c>
      <c r="CE162" s="1855"/>
      <c r="CF162" s="1855"/>
      <c r="CG162" s="1855"/>
      <c r="CH162" s="1855"/>
      <c r="CI162" s="1855"/>
      <c r="CJ162" s="1855"/>
      <c r="CK162" s="1855"/>
      <c r="CL162" s="1855"/>
      <c r="CM162" s="1855"/>
      <c r="CN162" s="1855"/>
      <c r="CO162" s="1855"/>
      <c r="CP162" s="1855"/>
      <c r="CQ162" s="1855"/>
      <c r="CR162" s="1855"/>
      <c r="CS162" s="1855"/>
      <c r="CT162" s="1855"/>
      <c r="CU162" s="1855"/>
      <c r="CV162" s="1855"/>
      <c r="CW162" s="1855"/>
      <c r="CX162" s="1855"/>
      <c r="CY162" s="1855"/>
      <c r="CZ162" s="1855"/>
    </row>
    <row r="163" s="424" customFormat="true" ht="15" customHeight="true" x14ac:dyDescent="0.2">
      <c r="A163" s="2359"/>
      <c r="B163" s="1740" t="s">
        <v>255</v>
      </c>
      <c r="C163" s="1661">
        <v>0.19806562244856848</v>
      </c>
      <c r="D163" s="1662">
        <v>0.37425475599869495</v>
      </c>
      <c r="E163" s="1662">
        <v>1.2378410835048226</v>
      </c>
      <c r="F163" s="1662">
        <v>0.68154217091508562</v>
      </c>
      <c r="G163" s="1663">
        <v>0</v>
      </c>
      <c r="H163" s="1664">
        <v>1.3611224853913777</v>
      </c>
      <c r="I163" s="1662">
        <v>0.94912273014718107</v>
      </c>
      <c r="J163" s="1662">
        <v>0.52400780367362176</v>
      </c>
      <c r="K163" s="1662">
        <v>0</v>
      </c>
      <c r="L163" s="1665">
        <v>0</v>
      </c>
      <c r="M163" s="1666">
        <v>1.494044607754908E-2</v>
      </c>
      <c r="N163" s="1662">
        <v>0.20746644838852982</v>
      </c>
      <c r="O163" s="1662">
        <v>0.22071349200523477</v>
      </c>
      <c r="P163" s="1662">
        <v>0.39286816763027682</v>
      </c>
      <c r="Q163" s="1663">
        <v>1.3541752340755748</v>
      </c>
      <c r="R163" s="1664">
        <v>0</v>
      </c>
      <c r="S163" s="1662">
        <v>1.0390524201652667</v>
      </c>
      <c r="T163" s="1662">
        <v>2.6449720782635673</v>
      </c>
      <c r="U163" s="1662">
        <v>3.4728746169830842</v>
      </c>
      <c r="V163" s="1662">
        <v>0</v>
      </c>
      <c r="W163" s="1662">
        <v>4.4382164122367472E-2</v>
      </c>
      <c r="X163" s="1662">
        <v>2.5663341707599967</v>
      </c>
      <c r="Y163" s="1662">
        <v>0.16991750626282287</v>
      </c>
      <c r="Z163" s="1662">
        <v>0.13078014864430956</v>
      </c>
      <c r="AA163" s="1662">
        <v>0.69208426096922171</v>
      </c>
      <c r="AB163" s="1662">
        <v>3.1212613384683782E-2</v>
      </c>
      <c r="AC163" s="1662">
        <v>0</v>
      </c>
      <c r="AD163" s="1944">
        <v>0.19593658633501229</v>
      </c>
      <c r="AE163" s="615"/>
      <c r="AF163" s="615"/>
      <c r="AG163" s="615"/>
      <c r="AH163" s="615"/>
      <c r="AI163" s="615"/>
      <c r="AJ163" s="615"/>
      <c r="AK163" s="615"/>
      <c r="AL163" s="615"/>
      <c r="AM163" s="615"/>
      <c r="AN163" s="615"/>
      <c r="AO163" s="615"/>
      <c r="AP163" s="615"/>
      <c r="AQ163" s="615"/>
      <c r="AR163" s="615"/>
      <c r="AS163" s="615"/>
      <c r="AT163" s="615"/>
      <c r="AU163" s="615"/>
      <c r="AV163" s="615"/>
      <c r="AW163" s="615"/>
      <c r="AX163" s="615"/>
      <c r="AY163" s="615"/>
      <c r="AZ163" s="216"/>
      <c r="BA163" s="2420"/>
      <c r="BB163" s="159" t="s">
        <v>255</v>
      </c>
      <c r="BC163" s="341">
        <v>16.928531</v>
      </c>
      <c r="BD163" s="307">
        <v>32.027901999999997</v>
      </c>
      <c r="BE163" s="307">
        <v>105.87784400000001</v>
      </c>
      <c r="BF163" s="307">
        <v>58.351202000000001</v>
      </c>
      <c r="BG163" s="342">
        <v>0</v>
      </c>
      <c r="BH163" s="352">
        <v>54.523933999999997</v>
      </c>
      <c r="BI163" s="307">
        <v>37.994926</v>
      </c>
      <c r="BJ163" s="307">
        <v>20.998400000000004</v>
      </c>
      <c r="BK163" s="307">
        <v>0</v>
      </c>
      <c r="BL163" s="342">
        <v>0</v>
      </c>
      <c r="BM163" s="352">
        <v>0.67864999999999998</v>
      </c>
      <c r="BN163" s="307">
        <v>9.4389459999999996</v>
      </c>
      <c r="BO163" s="307">
        <v>10.045152</v>
      </c>
      <c r="BP163" s="307">
        <v>17.864058999999997</v>
      </c>
      <c r="BQ163" s="342">
        <v>61.641412000000003</v>
      </c>
      <c r="BR163" s="352">
        <v>0</v>
      </c>
      <c r="BS163" s="307">
        <v>32.698829000000003</v>
      </c>
      <c r="BT163" s="307">
        <v>39.708551</v>
      </c>
      <c r="BU163" s="307">
        <v>52.892434999999985</v>
      </c>
      <c r="BV163" s="307">
        <v>0</v>
      </c>
      <c r="BW163" s="307">
        <v>3.5314420000000002</v>
      </c>
      <c r="BX163" s="307">
        <v>33.737873999999998</v>
      </c>
      <c r="BY163" s="308">
        <v>8.5460370000000001</v>
      </c>
      <c r="BZ163" s="308">
        <v>1.5708660000000001</v>
      </c>
      <c r="CA163" s="308">
        <v>34.312225999999995</v>
      </c>
      <c r="CB163" s="308">
        <v>1.0518369999999999</v>
      </c>
      <c r="CC163" s="308">
        <v>0</v>
      </c>
      <c r="CD163" s="308">
        <v>5.1353819999999999</v>
      </c>
      <c r="CE163" s="1855"/>
      <c r="CF163" s="1855"/>
      <c r="CG163" s="1855"/>
      <c r="CH163" s="1855"/>
      <c r="CI163" s="1855"/>
      <c r="CJ163" s="1855"/>
      <c r="CK163" s="1855"/>
      <c r="CL163" s="1855"/>
      <c r="CM163" s="1855"/>
      <c r="CN163" s="1855"/>
      <c r="CO163" s="1855"/>
      <c r="CP163" s="1855"/>
      <c r="CQ163" s="1855"/>
      <c r="CR163" s="1855"/>
      <c r="CS163" s="1855"/>
      <c r="CT163" s="1855"/>
      <c r="CU163" s="1855"/>
      <c r="CV163" s="1855"/>
      <c r="CW163" s="1855"/>
      <c r="CX163" s="1855"/>
      <c r="CY163" s="1855"/>
      <c r="CZ163" s="1855"/>
    </row>
    <row r="164" s="424" customFormat="true" ht="15" customHeight="true" x14ac:dyDescent="0.2">
      <c r="A164" s="2359"/>
      <c r="B164" s="1740" t="s">
        <v>256</v>
      </c>
      <c r="C164" s="1661">
        <v>8.488232167961976E-2</v>
      </c>
      <c r="D164" s="1662">
        <v>3.9202873290951054E-2</v>
      </c>
      <c r="E164" s="1662">
        <v>0.11706781390175226</v>
      </c>
      <c r="F164" s="1662">
        <v>0.22226881938357196</v>
      </c>
      <c r="G164" s="1663">
        <v>0</v>
      </c>
      <c r="H164" s="1664">
        <v>0.17142639998073958</v>
      </c>
      <c r="I164" s="1662">
        <v>0.26015685808582123</v>
      </c>
      <c r="J164" s="1662">
        <v>0.19348501035805077</v>
      </c>
      <c r="K164" s="1662">
        <v>0</v>
      </c>
      <c r="L164" s="1665">
        <v>0</v>
      </c>
      <c r="M164" s="1666">
        <v>5.9688628630072987E-2</v>
      </c>
      <c r="N164" s="1662">
        <v>7.4778290180806797E-2</v>
      </c>
      <c r="O164" s="1662">
        <v>7.3714246581275636E-2</v>
      </c>
      <c r="P164" s="1662">
        <v>5.58063606330765E-2</v>
      </c>
      <c r="Q164" s="1663">
        <v>5.73832011703189E-2</v>
      </c>
      <c r="R164" s="1664">
        <v>0.48884476582014463</v>
      </c>
      <c r="S164" s="1662">
        <v>0</v>
      </c>
      <c r="T164" s="1662">
        <v>0.14765943898153666</v>
      </c>
      <c r="U164" s="1662">
        <v>9.0000238204987551E-2</v>
      </c>
      <c r="V164" s="1662">
        <v>0</v>
      </c>
      <c r="W164" s="1662">
        <v>4.4097580735641344E-2</v>
      </c>
      <c r="X164" s="1662">
        <v>0.64691183613333569</v>
      </c>
      <c r="Y164" s="1662">
        <v>0</v>
      </c>
      <c r="Z164" s="1662">
        <v>9.5027583757101103E-2</v>
      </c>
      <c r="AA164" s="1662">
        <v>0</v>
      </c>
      <c r="AB164" s="1662">
        <v>0.25710896827746554</v>
      </c>
      <c r="AC164" s="1662">
        <v>0</v>
      </c>
      <c r="AD164" s="1944">
        <v>0.12939414564441867</v>
      </c>
      <c r="AE164" s="615"/>
      <c r="AF164" s="615"/>
      <c r="AG164" s="615"/>
      <c r="AH164" s="615"/>
      <c r="AI164" s="615"/>
      <c r="AJ164" s="615"/>
      <c r="AK164" s="615"/>
      <c r="AL164" s="615"/>
      <c r="AM164" s="615"/>
      <c r="AN164" s="615"/>
      <c r="AO164" s="615"/>
      <c r="AP164" s="615"/>
      <c r="AQ164" s="615"/>
      <c r="AR164" s="615"/>
      <c r="AS164" s="615"/>
      <c r="AT164" s="615"/>
      <c r="AU164" s="615"/>
      <c r="AV164" s="615"/>
      <c r="AW164" s="615"/>
      <c r="AX164" s="615"/>
      <c r="AY164" s="615"/>
      <c r="AZ164" s="216"/>
      <c r="BA164" s="2420"/>
      <c r="BB164" s="159" t="s">
        <v>256</v>
      </c>
      <c r="BC164" s="341">
        <v>7.2548329999999996</v>
      </c>
      <c r="BD164" s="307">
        <v>3.3548960000000001</v>
      </c>
      <c r="BE164" s="307">
        <v>10.013311</v>
      </c>
      <c r="BF164" s="307">
        <v>19.029861</v>
      </c>
      <c r="BG164" s="342">
        <v>0</v>
      </c>
      <c r="BH164" s="352">
        <v>6.8670100000000005</v>
      </c>
      <c r="BI164" s="307">
        <v>10.414502000000001</v>
      </c>
      <c r="BJ164" s="307">
        <v>7.7534640000000001</v>
      </c>
      <c r="BK164" s="307">
        <v>0</v>
      </c>
      <c r="BL164" s="342">
        <v>0</v>
      </c>
      <c r="BM164" s="352">
        <v>2.7112769999999999</v>
      </c>
      <c r="BN164" s="307">
        <v>3.4021319999999999</v>
      </c>
      <c r="BO164" s="307">
        <v>3.3548960000000001</v>
      </c>
      <c r="BP164" s="307">
        <v>2.5375640000000002</v>
      </c>
      <c r="BQ164" s="342">
        <v>2.6120559999999999</v>
      </c>
      <c r="BR164" s="352">
        <v>10.854972</v>
      </c>
      <c r="BS164" s="307">
        <v>0</v>
      </c>
      <c r="BT164" s="307">
        <v>2.2167880000000002</v>
      </c>
      <c r="BU164" s="307">
        <v>1.3707180000000001</v>
      </c>
      <c r="BV164" s="307">
        <v>0</v>
      </c>
      <c r="BW164" s="307">
        <v>3.5087980000000001</v>
      </c>
      <c r="BX164" s="307">
        <v>8.5045160000000006</v>
      </c>
      <c r="BY164" s="308">
        <v>0</v>
      </c>
      <c r="BZ164" s="308">
        <v>1.141424</v>
      </c>
      <c r="CA164" s="308">
        <v>0</v>
      </c>
      <c r="CB164" s="308">
        <v>8.6643410000000003</v>
      </c>
      <c r="CC164" s="308">
        <v>0</v>
      </c>
      <c r="CD164" s="308">
        <v>3.3913440000000001</v>
      </c>
      <c r="CE164" s="1855"/>
      <c r="CF164" s="1855"/>
      <c r="CG164" s="1855"/>
      <c r="CH164" s="1855"/>
      <c r="CI164" s="1855"/>
      <c r="CJ164" s="1855"/>
      <c r="CK164" s="1855"/>
      <c r="CL164" s="1855"/>
      <c r="CM164" s="1855"/>
      <c r="CN164" s="1855"/>
      <c r="CO164" s="1855"/>
      <c r="CP164" s="1855"/>
      <c r="CQ164" s="1855"/>
      <c r="CR164" s="1855"/>
      <c r="CS164" s="1855"/>
      <c r="CT164" s="1855"/>
      <c r="CU164" s="1855"/>
      <c r="CV164" s="1855"/>
      <c r="CW164" s="1855"/>
      <c r="CX164" s="1855"/>
      <c r="CY164" s="1855"/>
      <c r="CZ164" s="1855"/>
    </row>
    <row r="165" s="424" customFormat="true" ht="15" customHeight="true" x14ac:dyDescent="0.2">
      <c r="A165" s="2360"/>
      <c r="B165" s="1742" t="s">
        <v>46</v>
      </c>
      <c r="C165" s="1661">
        <v>8.4510515682385254E-2</v>
      </c>
      <c r="D165" s="1662">
        <v>0.10404730047813374</v>
      </c>
      <c r="E165" s="1662">
        <v>1.1253350781171709</v>
      </c>
      <c r="F165" s="1662">
        <v>0.30745271102624361</v>
      </c>
      <c r="G165" s="1663">
        <v>0</v>
      </c>
      <c r="H165" s="1664">
        <v>1.6079512530152436</v>
      </c>
      <c r="I165" s="1662">
        <v>1.7697661169411472</v>
      </c>
      <c r="J165" s="1662">
        <v>8.6015896944003467E-2</v>
      </c>
      <c r="K165" s="1662">
        <v>0</v>
      </c>
      <c r="L165" s="1665">
        <v>0</v>
      </c>
      <c r="M165" s="1666">
        <v>0</v>
      </c>
      <c r="N165" s="1662">
        <v>0</v>
      </c>
      <c r="O165" s="1662">
        <v>0</v>
      </c>
      <c r="P165" s="1662">
        <v>0</v>
      </c>
      <c r="Q165" s="1663">
        <v>0</v>
      </c>
      <c r="R165" s="1664">
        <v>0</v>
      </c>
      <c r="S165" s="1662">
        <v>1.8032431353751082E-2</v>
      </c>
      <c r="T165" s="1662">
        <v>0.70413258037118187</v>
      </c>
      <c r="U165" s="1662">
        <v>0.19338707275235395</v>
      </c>
      <c r="V165" s="1662">
        <v>1.6090999058138746</v>
      </c>
      <c r="W165" s="1662">
        <v>0.64438608117817209</v>
      </c>
      <c r="X165" s="1662">
        <v>0</v>
      </c>
      <c r="Y165" s="1662">
        <v>0</v>
      </c>
      <c r="Z165" s="1662">
        <v>3.8881316013149043E-2</v>
      </c>
      <c r="AA165" s="1662">
        <v>0</v>
      </c>
      <c r="AB165" s="1662">
        <v>0</v>
      </c>
      <c r="AC165" s="1662">
        <v>0</v>
      </c>
      <c r="AD165" s="1944">
        <v>0.11053301785445803</v>
      </c>
      <c r="AE165" s="615"/>
      <c r="AF165" s="615"/>
      <c r="AG165" s="615"/>
      <c r="AH165" s="615"/>
      <c r="AI165" s="615"/>
      <c r="AJ165" s="615"/>
      <c r="AK165" s="615"/>
      <c r="AL165" s="615"/>
      <c r="AM165" s="615"/>
      <c r="AN165" s="615"/>
      <c r="AO165" s="615"/>
      <c r="AP165" s="615"/>
      <c r="AQ165" s="615"/>
      <c r="AR165" s="615"/>
      <c r="AS165" s="615"/>
      <c r="AT165" s="615"/>
      <c r="AU165" s="615"/>
      <c r="AV165" s="615"/>
      <c r="AW165" s="615"/>
      <c r="AX165" s="615"/>
      <c r="AY165" s="615"/>
      <c r="AZ165" s="216"/>
      <c r="BA165" s="2420"/>
      <c r="BB165" s="159" t="s">
        <v>46</v>
      </c>
      <c r="BC165" s="341">
        <v>7.2230550000000004</v>
      </c>
      <c r="BD165" s="307">
        <v>8.9041399999999999</v>
      </c>
      <c r="BE165" s="307">
        <v>96.25472400000001</v>
      </c>
      <c r="BF165" s="307">
        <v>26.323000999999998</v>
      </c>
      <c r="BG165" s="342">
        <v>0</v>
      </c>
      <c r="BH165" s="352">
        <v>64.411417</v>
      </c>
      <c r="BI165" s="307">
        <v>70.846615</v>
      </c>
      <c r="BJ165" s="307">
        <v>3.446888</v>
      </c>
      <c r="BK165" s="307">
        <v>0</v>
      </c>
      <c r="BL165" s="342">
        <v>0</v>
      </c>
      <c r="BM165" s="352">
        <v>0</v>
      </c>
      <c r="BN165" s="307">
        <v>0</v>
      </c>
      <c r="BO165" s="307">
        <v>0</v>
      </c>
      <c r="BP165" s="307">
        <v>0</v>
      </c>
      <c r="BQ165" s="342">
        <v>0</v>
      </c>
      <c r="BR165" s="352">
        <v>0</v>
      </c>
      <c r="BS165" s="307">
        <v>0.56747800000000004</v>
      </c>
      <c r="BT165" s="307">
        <v>10.571032000000001</v>
      </c>
      <c r="BU165" s="307">
        <v>2.945316</v>
      </c>
      <c r="BV165" s="307">
        <v>69.983945000000006</v>
      </c>
      <c r="BW165" s="307">
        <v>51.273121000000003</v>
      </c>
      <c r="BX165" s="307">
        <v>0</v>
      </c>
      <c r="BY165" s="308">
        <v>0</v>
      </c>
      <c r="BZ165" s="308">
        <v>0.46702300000000002</v>
      </c>
      <c r="CA165" s="308">
        <v>0</v>
      </c>
      <c r="CB165" s="308">
        <v>0</v>
      </c>
      <c r="CC165" s="308">
        <v>0</v>
      </c>
      <c r="CD165" s="308">
        <v>2.8970050000000001</v>
      </c>
      <c r="CE165" s="1855"/>
      <c r="CF165" s="1855"/>
      <c r="CG165" s="1855"/>
      <c r="CH165" s="1855"/>
      <c r="CI165" s="1855"/>
      <c r="CJ165" s="1855"/>
      <c r="CK165" s="1855"/>
      <c r="CL165" s="1855"/>
      <c r="CM165" s="1855"/>
      <c r="CN165" s="1855"/>
      <c r="CO165" s="1855"/>
      <c r="CP165" s="1855"/>
      <c r="CQ165" s="1855"/>
      <c r="CR165" s="1855"/>
      <c r="CS165" s="1855"/>
      <c r="CT165" s="1855"/>
      <c r="CU165" s="1855"/>
      <c r="CV165" s="1855"/>
      <c r="CW165" s="1855"/>
      <c r="CX165" s="1855"/>
      <c r="CY165" s="1855"/>
      <c r="CZ165" s="1855"/>
    </row>
    <row r="166" s="239" customFormat="true" ht="15" customHeight="true" x14ac:dyDescent="0.2">
      <c r="A166" s="1285"/>
      <c r="B166" s="1472"/>
      <c r="C166" s="888"/>
      <c r="D166" s="879"/>
      <c r="E166" s="879"/>
      <c r="F166" s="879"/>
      <c r="G166" s="880"/>
      <c r="H166" s="889"/>
      <c r="I166" s="879"/>
      <c r="J166" s="879"/>
      <c r="K166" s="879"/>
      <c r="L166" s="890"/>
      <c r="M166" s="888"/>
      <c r="N166" s="879"/>
      <c r="O166" s="879"/>
      <c r="P166" s="879"/>
      <c r="Q166" s="880"/>
      <c r="R166" s="889"/>
      <c r="S166" s="879"/>
      <c r="T166" s="879"/>
      <c r="U166" s="879"/>
      <c r="V166" s="879"/>
      <c r="W166" s="879"/>
      <c r="X166" s="879"/>
      <c r="Y166" s="879"/>
      <c r="Z166" s="879"/>
      <c r="AA166" s="879"/>
      <c r="AB166" s="879"/>
      <c r="AC166" s="879"/>
      <c r="AD166" s="890"/>
      <c r="AE166" s="615"/>
      <c r="AF166" s="615"/>
      <c r="AG166" s="615"/>
      <c r="AH166" s="615"/>
      <c r="AI166" s="615"/>
      <c r="AJ166" s="615"/>
      <c r="AK166" s="615"/>
      <c r="AL166" s="615"/>
      <c r="AM166" s="615"/>
      <c r="AN166" s="615"/>
      <c r="AO166" s="615"/>
      <c r="AP166" s="615"/>
      <c r="AQ166" s="615"/>
      <c r="AR166" s="615"/>
      <c r="AS166" s="615"/>
      <c r="AT166" s="615"/>
      <c r="AU166" s="615"/>
      <c r="AV166" s="615"/>
      <c r="AW166" s="615"/>
      <c r="AX166" s="615"/>
      <c r="AY166" s="615"/>
      <c r="AZ166" s="216"/>
      <c r="BA166" s="2421"/>
      <c r="BB166" s="159" t="s">
        <v>182</v>
      </c>
      <c r="BC166" s="341">
        <v>8546.9304519999769</v>
      </c>
      <c r="BD166" s="307">
        <v>8557.7808929999755</v>
      </c>
      <c r="BE166" s="307">
        <v>8553.4278519999953</v>
      </c>
      <c r="BF166" s="307">
        <v>8561.6421830000108</v>
      </c>
      <c r="BG166" s="342">
        <v>8549.2585289999843</v>
      </c>
      <c r="BH166" s="352">
        <v>4005.8065740000002</v>
      </c>
      <c r="BI166" s="307">
        <v>4003.1625829999984</v>
      </c>
      <c r="BJ166" s="307">
        <v>4007.2685659999934</v>
      </c>
      <c r="BK166" s="307">
        <v>4005.7772429999977</v>
      </c>
      <c r="BL166" s="342">
        <v>4004.7742060000014</v>
      </c>
      <c r="BM166" s="352">
        <v>4542.3677209999996</v>
      </c>
      <c r="BN166" s="307">
        <v>4549.6252879999902</v>
      </c>
      <c r="BO166" s="307">
        <v>4551.2179199999946</v>
      </c>
      <c r="BP166" s="307">
        <v>4547.0874129999847</v>
      </c>
      <c r="BQ166" s="342">
        <v>4551.9523950000012</v>
      </c>
      <c r="BR166" s="352">
        <v>2220.535588999996</v>
      </c>
      <c r="BS166" s="307">
        <v>3146.9854999999984</v>
      </c>
      <c r="BT166" s="307">
        <v>1501.2843170000037</v>
      </c>
      <c r="BU166" s="307">
        <v>1523.0159690000007</v>
      </c>
      <c r="BV166" s="307">
        <v>4349.260399999991</v>
      </c>
      <c r="BW166" s="307">
        <v>7956.8945540000013</v>
      </c>
      <c r="BX166" s="307">
        <v>1314.6329260000007</v>
      </c>
      <c r="BY166" s="308">
        <v>5029.5211999999983</v>
      </c>
      <c r="BZ166" s="308">
        <v>1201.1501869999984</v>
      </c>
      <c r="CA166" s="308">
        <v>4957.8104769999854</v>
      </c>
      <c r="CB166" s="308">
        <v>3369.9100650000128</v>
      </c>
      <c r="CC166" s="308">
        <v>3577.0978910000035</v>
      </c>
      <c r="CD166" s="308">
        <v>2620.9408339999991</v>
      </c>
      <c r="CE166" s="1855"/>
      <c r="CF166" s="1855"/>
      <c r="CG166" s="1855"/>
      <c r="CH166" s="1855"/>
      <c r="CI166" s="1855"/>
      <c r="CJ166" s="1855"/>
      <c r="CK166" s="1855"/>
      <c r="CL166" s="1855"/>
      <c r="CM166" s="1855"/>
      <c r="CN166" s="1855"/>
      <c r="CO166" s="1855"/>
      <c r="CP166" s="1855"/>
      <c r="CQ166" s="1855"/>
      <c r="CR166" s="1855"/>
      <c r="CS166" s="1855"/>
      <c r="CT166" s="1855"/>
      <c r="CU166" s="1855"/>
      <c r="CV166" s="1855"/>
      <c r="CW166" s="1855"/>
      <c r="CX166" s="1855"/>
      <c r="CY166" s="1855"/>
      <c r="CZ166" s="1855"/>
    </row>
    <row r="167" s="239" customFormat="true" ht="15" customHeight="true" x14ac:dyDescent="0.2">
      <c r="A167" s="708"/>
      <c r="B167" s="1473"/>
      <c r="C167" s="888"/>
      <c r="D167" s="879"/>
      <c r="E167" s="879"/>
      <c r="F167" s="879"/>
      <c r="G167" s="880"/>
      <c r="H167" s="889"/>
      <c r="I167" s="879"/>
      <c r="J167" s="879"/>
      <c r="K167" s="879"/>
      <c r="L167" s="890"/>
      <c r="M167" s="888"/>
      <c r="N167" s="879"/>
      <c r="O167" s="879"/>
      <c r="P167" s="879"/>
      <c r="Q167" s="880"/>
      <c r="R167" s="889"/>
      <c r="S167" s="879"/>
      <c r="T167" s="879"/>
      <c r="U167" s="879"/>
      <c r="V167" s="879"/>
      <c r="W167" s="879"/>
      <c r="X167" s="879"/>
      <c r="Y167" s="879"/>
      <c r="Z167" s="879"/>
      <c r="AA167" s="879"/>
      <c r="AB167" s="879"/>
      <c r="AC167" s="879"/>
      <c r="AD167" s="890"/>
      <c r="AE167" s="615"/>
      <c r="AF167" s="615"/>
      <c r="AG167" s="615"/>
      <c r="AH167" s="615"/>
      <c r="AI167" s="615"/>
      <c r="AJ167" s="615"/>
      <c r="AK167" s="615"/>
      <c r="AL167" s="615"/>
      <c r="AM167" s="615"/>
      <c r="AN167" s="615"/>
      <c r="AO167" s="615"/>
      <c r="AP167" s="615"/>
      <c r="AQ167" s="615"/>
      <c r="AR167" s="615"/>
      <c r="AS167" s="615"/>
      <c r="AT167" s="615"/>
      <c r="AU167" s="615"/>
      <c r="AV167" s="615"/>
      <c r="AW167" s="615"/>
      <c r="AX167" s="615"/>
      <c r="AY167" s="61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1855"/>
      <c r="CF167" s="1855"/>
      <c r="CG167" s="1855"/>
      <c r="CH167" s="1855"/>
      <c r="CI167" s="1855"/>
      <c r="CJ167" s="1855"/>
      <c r="CK167" s="1855"/>
      <c r="CL167" s="1855"/>
      <c r="CM167" s="1855"/>
      <c r="CN167" s="1855"/>
      <c r="CO167" s="1855"/>
      <c r="CP167" s="1855"/>
      <c r="CQ167" s="1855"/>
      <c r="CR167" s="1855"/>
      <c r="CS167" s="1855"/>
      <c r="CT167" s="1855"/>
      <c r="CU167" s="1855"/>
      <c r="CV167" s="1855"/>
      <c r="CW167" s="1855"/>
      <c r="CX167" s="1855"/>
      <c r="CY167" s="1855"/>
      <c r="CZ167" s="1855"/>
    </row>
    <row r="168" s="239" customFormat="true" ht="15" customHeight="true" x14ac:dyDescent="0.2">
      <c r="A168" s="708"/>
      <c r="B168" s="1473"/>
      <c r="C168" s="888"/>
      <c r="D168" s="879"/>
      <c r="E168" s="879"/>
      <c r="F168" s="879"/>
      <c r="G168" s="880"/>
      <c r="H168" s="889"/>
      <c r="I168" s="879"/>
      <c r="J168" s="879"/>
      <c r="K168" s="879"/>
      <c r="L168" s="890"/>
      <c r="M168" s="888"/>
      <c r="N168" s="879"/>
      <c r="O168" s="879"/>
      <c r="P168" s="879"/>
      <c r="Q168" s="880"/>
      <c r="R168" s="889"/>
      <c r="S168" s="879"/>
      <c r="T168" s="879"/>
      <c r="U168" s="879"/>
      <c r="V168" s="879"/>
      <c r="W168" s="879"/>
      <c r="X168" s="879"/>
      <c r="Y168" s="879"/>
      <c r="Z168" s="879"/>
      <c r="AA168" s="879"/>
      <c r="AB168" s="879"/>
      <c r="AC168" s="879"/>
      <c r="AD168" s="890"/>
      <c r="AE168" s="615"/>
      <c r="AF168" s="615"/>
      <c r="AG168" s="615"/>
      <c r="AH168" s="615"/>
      <c r="AI168" s="615"/>
      <c r="AJ168" s="615"/>
      <c r="AK168" s="615"/>
      <c r="AL168" s="615"/>
      <c r="AM168" s="615"/>
      <c r="AN168" s="615"/>
      <c r="AO168" s="615"/>
      <c r="AP168" s="615"/>
      <c r="AQ168" s="615"/>
      <c r="AR168" s="615"/>
      <c r="AS168" s="615"/>
      <c r="AT168" s="615"/>
      <c r="AU168" s="615"/>
      <c r="AV168" s="615"/>
      <c r="AW168" s="615"/>
      <c r="AX168" s="615"/>
      <c r="AY168" s="61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1855"/>
      <c r="CF168" s="1855"/>
      <c r="CG168" s="1855"/>
      <c r="CH168" s="1855"/>
      <c r="CI168" s="1855"/>
      <c r="CJ168" s="1855"/>
      <c r="CK168" s="1855"/>
      <c r="CL168" s="1855"/>
      <c r="CM168" s="1855"/>
      <c r="CN168" s="1855"/>
      <c r="CO168" s="1855"/>
      <c r="CP168" s="1855"/>
      <c r="CQ168" s="1855"/>
      <c r="CR168" s="1855"/>
      <c r="CS168" s="1855"/>
      <c r="CT168" s="1855"/>
      <c r="CU168" s="1855"/>
      <c r="CV168" s="1855"/>
      <c r="CW168" s="1855"/>
      <c r="CX168" s="1855"/>
      <c r="CY168" s="1855"/>
      <c r="CZ168" s="1855"/>
    </row>
    <row r="169" s="239" customFormat="true" ht="15" customHeight="true" x14ac:dyDescent="0.2">
      <c r="A169" s="708"/>
      <c r="B169" s="1473"/>
      <c r="C169" s="888"/>
      <c r="D169" s="879"/>
      <c r="E169" s="879"/>
      <c r="F169" s="879"/>
      <c r="G169" s="880"/>
      <c r="H169" s="889"/>
      <c r="I169" s="879"/>
      <c r="J169" s="879"/>
      <c r="K169" s="879"/>
      <c r="L169" s="890"/>
      <c r="M169" s="888"/>
      <c r="N169" s="879"/>
      <c r="O169" s="879"/>
      <c r="P169" s="879"/>
      <c r="Q169" s="880"/>
      <c r="R169" s="889"/>
      <c r="S169" s="879"/>
      <c r="T169" s="879"/>
      <c r="U169" s="879"/>
      <c r="V169" s="879"/>
      <c r="W169" s="879"/>
      <c r="X169" s="879"/>
      <c r="Y169" s="879"/>
      <c r="Z169" s="879"/>
      <c r="AA169" s="879"/>
      <c r="AB169" s="879"/>
      <c r="AC169" s="879"/>
      <c r="AD169" s="890"/>
      <c r="AE169" s="615"/>
      <c r="AF169" s="615"/>
      <c r="AG169" s="615"/>
      <c r="AH169" s="615"/>
      <c r="AI169" s="615"/>
      <c r="AJ169" s="615"/>
      <c r="AK169" s="615"/>
      <c r="AL169" s="615"/>
      <c r="AM169" s="615"/>
      <c r="AN169" s="615"/>
      <c r="AO169" s="615"/>
      <c r="AP169" s="615"/>
      <c r="AQ169" s="615"/>
      <c r="AR169" s="615"/>
      <c r="AS169" s="615"/>
      <c r="AT169" s="615"/>
      <c r="AU169" s="615"/>
      <c r="AV169" s="615"/>
      <c r="AW169" s="615"/>
      <c r="AX169" s="615"/>
      <c r="AY169" s="61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1855"/>
      <c r="CF169" s="1855"/>
      <c r="CG169" s="1855"/>
      <c r="CH169" s="1855"/>
      <c r="CI169" s="1855"/>
      <c r="CJ169" s="1855"/>
      <c r="CK169" s="1855"/>
      <c r="CL169" s="1855"/>
      <c r="CM169" s="1855"/>
      <c r="CN169" s="1855"/>
      <c r="CO169" s="1855"/>
      <c r="CP169" s="1855"/>
      <c r="CQ169" s="1855"/>
      <c r="CR169" s="1855"/>
      <c r="CS169" s="1855"/>
      <c r="CT169" s="1855"/>
      <c r="CU169" s="1855"/>
      <c r="CV169" s="1855"/>
      <c r="CW169" s="1855"/>
      <c r="CX169" s="1855"/>
      <c r="CY169" s="1855"/>
      <c r="CZ169" s="1855"/>
    </row>
    <row r="170" s="239" customFormat="true" ht="15" customHeight="true" x14ac:dyDescent="0.2">
      <c r="A170" s="708"/>
      <c r="B170" s="1473"/>
      <c r="C170" s="888"/>
      <c r="D170" s="879"/>
      <c r="E170" s="879"/>
      <c r="F170" s="879"/>
      <c r="G170" s="880"/>
      <c r="H170" s="889"/>
      <c r="I170" s="879"/>
      <c r="J170" s="879"/>
      <c r="K170" s="879"/>
      <c r="L170" s="890"/>
      <c r="M170" s="888"/>
      <c r="N170" s="879"/>
      <c r="O170" s="879"/>
      <c r="P170" s="879"/>
      <c r="Q170" s="880"/>
      <c r="R170" s="889"/>
      <c r="S170" s="879"/>
      <c r="T170" s="879"/>
      <c r="U170" s="879"/>
      <c r="V170" s="879"/>
      <c r="W170" s="879"/>
      <c r="X170" s="879"/>
      <c r="Y170" s="879"/>
      <c r="Z170" s="879"/>
      <c r="AA170" s="879"/>
      <c r="AB170" s="879"/>
      <c r="AC170" s="879"/>
      <c r="AD170" s="890"/>
      <c r="AE170" s="615"/>
      <c r="AF170" s="615"/>
      <c r="AG170" s="615"/>
      <c r="AH170" s="615"/>
      <c r="AI170" s="615"/>
      <c r="AJ170" s="615"/>
      <c r="AK170" s="615"/>
      <c r="AL170" s="615"/>
      <c r="AM170" s="615"/>
      <c r="AN170" s="615"/>
      <c r="AO170" s="615"/>
      <c r="AP170" s="615"/>
      <c r="AQ170" s="615"/>
      <c r="AR170" s="615"/>
      <c r="AS170" s="615"/>
      <c r="AT170" s="615"/>
      <c r="AU170" s="615"/>
      <c r="AV170" s="615"/>
      <c r="AW170" s="615"/>
      <c r="AX170" s="615"/>
      <c r="AY170" s="61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1855"/>
      <c r="CF170" s="1855"/>
      <c r="CG170" s="1855"/>
      <c r="CH170" s="1855"/>
      <c r="CI170" s="1855"/>
      <c r="CJ170" s="1855"/>
      <c r="CK170" s="1855"/>
      <c r="CL170" s="1855"/>
      <c r="CM170" s="1855"/>
      <c r="CN170" s="1855"/>
      <c r="CO170" s="1855"/>
      <c r="CP170" s="1855"/>
      <c r="CQ170" s="1855"/>
      <c r="CR170" s="1855"/>
      <c r="CS170" s="1855"/>
      <c r="CT170" s="1855"/>
      <c r="CU170" s="1855"/>
      <c r="CV170" s="1855"/>
      <c r="CW170" s="1855"/>
      <c r="CX170" s="1855"/>
      <c r="CY170" s="1855"/>
      <c r="CZ170" s="1855"/>
    </row>
    <row r="171" s="239" customFormat="true" ht="15" customHeight="true" x14ac:dyDescent="0.2">
      <c r="A171" s="708"/>
      <c r="B171" s="1473"/>
      <c r="C171" s="888"/>
      <c r="D171" s="879"/>
      <c r="E171" s="879"/>
      <c r="F171" s="879"/>
      <c r="G171" s="880"/>
      <c r="H171" s="889"/>
      <c r="I171" s="879"/>
      <c r="J171" s="879"/>
      <c r="K171" s="879"/>
      <c r="L171" s="890"/>
      <c r="M171" s="888"/>
      <c r="N171" s="879"/>
      <c r="O171" s="879"/>
      <c r="P171" s="879"/>
      <c r="Q171" s="880"/>
      <c r="R171" s="889"/>
      <c r="S171" s="879"/>
      <c r="T171" s="879"/>
      <c r="U171" s="879"/>
      <c r="V171" s="879"/>
      <c r="W171" s="879"/>
      <c r="X171" s="879"/>
      <c r="Y171" s="879"/>
      <c r="Z171" s="879"/>
      <c r="AA171" s="879"/>
      <c r="AB171" s="879"/>
      <c r="AC171" s="879"/>
      <c r="AD171" s="890"/>
      <c r="AE171" s="615"/>
      <c r="AF171" s="615"/>
      <c r="AG171" s="615"/>
      <c r="AH171" s="615"/>
      <c r="AI171" s="615"/>
      <c r="AJ171" s="615"/>
      <c r="AK171" s="615"/>
      <c r="AL171" s="615"/>
      <c r="AM171" s="615"/>
      <c r="AN171" s="615"/>
      <c r="AO171" s="615"/>
      <c r="AP171" s="615"/>
      <c r="AQ171" s="615"/>
      <c r="AR171" s="615"/>
      <c r="AS171" s="615"/>
      <c r="AT171" s="615"/>
      <c r="AU171" s="615"/>
      <c r="AV171" s="615"/>
      <c r="AW171" s="615"/>
      <c r="AX171" s="615"/>
      <c r="AY171" s="615"/>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1855"/>
      <c r="CF171" s="1855"/>
      <c r="CG171" s="1855"/>
      <c r="CH171" s="1855"/>
      <c r="CI171" s="1855"/>
      <c r="CJ171" s="1855"/>
      <c r="CK171" s="1855"/>
      <c r="CL171" s="1855"/>
      <c r="CM171" s="1855"/>
      <c r="CN171" s="1855"/>
      <c r="CO171" s="1855"/>
      <c r="CP171" s="1855"/>
      <c r="CQ171" s="1855"/>
      <c r="CR171" s="1855"/>
      <c r="CS171" s="1855"/>
      <c r="CT171" s="1855"/>
      <c r="CU171" s="1855"/>
      <c r="CV171" s="1855"/>
      <c r="CW171" s="1855"/>
      <c r="CX171" s="1855"/>
      <c r="CY171" s="1855"/>
      <c r="CZ171" s="1855"/>
    </row>
    <row r="172" s="424" customFormat="true" ht="15" customHeight="true" x14ac:dyDescent="0.2">
      <c r="A172" s="1268"/>
      <c r="B172" s="1288"/>
      <c r="C172" s="1382"/>
      <c r="D172" s="1383"/>
      <c r="E172" s="1383"/>
      <c r="F172" s="1383"/>
      <c r="G172" s="1384"/>
      <c r="H172" s="1385"/>
      <c r="I172" s="1383"/>
      <c r="J172" s="1383"/>
      <c r="K172" s="1383"/>
      <c r="L172" s="1386"/>
      <c r="M172" s="1387"/>
      <c r="N172" s="1383"/>
      <c r="O172" s="1383"/>
      <c r="P172" s="1383"/>
      <c r="Q172" s="1384"/>
      <c r="R172" s="1385"/>
      <c r="S172" s="1383"/>
      <c r="T172" s="1383"/>
      <c r="U172" s="1383"/>
      <c r="V172" s="1383"/>
      <c r="W172" s="1383"/>
      <c r="X172" s="1383"/>
      <c r="Y172" s="1383"/>
      <c r="Z172" s="1383"/>
      <c r="AA172" s="1383"/>
      <c r="AB172" s="1388"/>
      <c r="AC172" s="879"/>
      <c r="AD172" s="890"/>
      <c r="AE172" s="615"/>
      <c r="AF172" s="615"/>
      <c r="AG172" s="615"/>
      <c r="AH172" s="615"/>
      <c r="AI172" s="615"/>
      <c r="AJ172" s="615"/>
      <c r="AK172" s="615"/>
      <c r="AL172" s="615"/>
      <c r="AM172" s="615"/>
      <c r="AN172" s="615"/>
      <c r="AO172" s="615"/>
      <c r="AP172" s="615"/>
      <c r="AQ172" s="615"/>
      <c r="AR172" s="615"/>
      <c r="AS172" s="615"/>
      <c r="AT172" s="615"/>
      <c r="AU172" s="615"/>
      <c r="AV172" s="615"/>
      <c r="AW172" s="615"/>
      <c r="AX172" s="615"/>
      <c r="AY172" s="615"/>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1855"/>
      <c r="CF172" s="1855"/>
      <c r="CG172" s="1855"/>
      <c r="CH172" s="1855"/>
      <c r="CI172" s="1855"/>
      <c r="CJ172" s="1855"/>
      <c r="CK172" s="1855"/>
      <c r="CL172" s="1855"/>
      <c r="CM172" s="1855"/>
      <c r="CN172" s="1855"/>
      <c r="CO172" s="1855"/>
      <c r="CP172" s="1855"/>
      <c r="CQ172" s="1855"/>
      <c r="CR172" s="1855"/>
      <c r="CS172" s="1855"/>
      <c r="CT172" s="1855"/>
      <c r="CU172" s="1855"/>
      <c r="CV172" s="1855"/>
      <c r="CW172" s="1855"/>
      <c r="CX172" s="1855"/>
      <c r="CY172" s="1855"/>
      <c r="CZ172" s="1855"/>
    </row>
    <row r="173" s="424" customFormat="true" ht="15" customHeight="true" x14ac:dyDescent="0.2">
      <c r="A173" s="1570"/>
      <c r="B173" s="1743"/>
      <c r="C173" s="1526"/>
      <c r="D173" s="1527"/>
      <c r="E173" s="1527"/>
      <c r="F173" s="1527"/>
      <c r="G173" s="1561"/>
      <c r="H173" s="1553"/>
      <c r="I173" s="1527"/>
      <c r="J173" s="1527"/>
      <c r="K173" s="1527"/>
      <c r="L173" s="1534"/>
      <c r="M173" s="1543"/>
      <c r="N173" s="1527"/>
      <c r="O173" s="1527"/>
      <c r="P173" s="1527"/>
      <c r="Q173" s="1561"/>
      <c r="R173" s="1553"/>
      <c r="S173" s="1527"/>
      <c r="T173" s="1527"/>
      <c r="U173" s="1527"/>
      <c r="V173" s="1527"/>
      <c r="W173" s="1527"/>
      <c r="X173" s="1527"/>
      <c r="Y173" s="1527"/>
      <c r="Z173" s="1527"/>
      <c r="AA173" s="1527"/>
      <c r="AB173" s="1527"/>
      <c r="AC173" s="1527"/>
      <c r="AD173" s="1945"/>
      <c r="AE173" s="615"/>
      <c r="AF173" s="615"/>
      <c r="AG173" s="615"/>
      <c r="AH173" s="615"/>
      <c r="AI173" s="615"/>
      <c r="AJ173" s="615"/>
      <c r="AK173" s="615"/>
      <c r="AL173" s="615"/>
      <c r="AM173" s="615"/>
      <c r="AN173" s="615"/>
      <c r="AO173" s="615"/>
      <c r="AP173" s="615"/>
      <c r="AQ173" s="615"/>
      <c r="AR173" s="615"/>
      <c r="AS173" s="615"/>
      <c r="AT173" s="615"/>
      <c r="AU173" s="615"/>
      <c r="AV173" s="615"/>
      <c r="AW173" s="615"/>
      <c r="AX173" s="615"/>
      <c r="AY173" s="61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1855"/>
      <c r="CF173" s="1855"/>
      <c r="CG173" s="1855"/>
      <c r="CH173" s="1855"/>
      <c r="CI173" s="1855"/>
      <c r="CJ173" s="1855"/>
      <c r="CK173" s="1855"/>
      <c r="CL173" s="1855"/>
      <c r="CM173" s="1855"/>
      <c r="CN173" s="1855"/>
      <c r="CO173" s="1855"/>
      <c r="CP173" s="1855"/>
      <c r="CQ173" s="1855"/>
      <c r="CR173" s="1855"/>
      <c r="CS173" s="1855"/>
      <c r="CT173" s="1855"/>
      <c r="CU173" s="1855"/>
      <c r="CV173" s="1855"/>
      <c r="CW173" s="1855"/>
      <c r="CX173" s="1855"/>
      <c r="CY173" s="1855"/>
      <c r="CZ173" s="1855"/>
    </row>
    <row r="174" s="424" customFormat="true" ht="15" customHeight="true" x14ac:dyDescent="0.2">
      <c r="A174" s="1571"/>
      <c r="B174" s="1744"/>
      <c r="C174" s="1528"/>
      <c r="D174" s="1529"/>
      <c r="E174" s="1529"/>
      <c r="F174" s="1529"/>
      <c r="G174" s="1562"/>
      <c r="H174" s="1554"/>
      <c r="I174" s="1529"/>
      <c r="J174" s="1529"/>
      <c r="K174" s="1529"/>
      <c r="L174" s="1535"/>
      <c r="M174" s="1544"/>
      <c r="N174" s="1529"/>
      <c r="O174" s="1529"/>
      <c r="P174" s="1529"/>
      <c r="Q174" s="1562"/>
      <c r="R174" s="1554"/>
      <c r="S174" s="1529"/>
      <c r="T174" s="1529"/>
      <c r="U174" s="1529"/>
      <c r="V174" s="1529"/>
      <c r="W174" s="1529"/>
      <c r="X174" s="1529"/>
      <c r="Y174" s="1529"/>
      <c r="Z174" s="1529"/>
      <c r="AA174" s="1529"/>
      <c r="AB174" s="1529"/>
      <c r="AC174" s="1529"/>
      <c r="AD174" s="1946"/>
      <c r="AE174" s="615"/>
      <c r="AF174" s="615"/>
      <c r="AG174" s="615"/>
      <c r="AH174" s="615"/>
      <c r="AI174" s="615"/>
      <c r="AJ174" s="615"/>
      <c r="AK174" s="615"/>
      <c r="AL174" s="615"/>
      <c r="AM174" s="615"/>
      <c r="AN174" s="615"/>
      <c r="AO174" s="615"/>
      <c r="AP174" s="615"/>
      <c r="AQ174" s="615"/>
      <c r="AR174" s="615"/>
      <c r="AS174" s="615"/>
      <c r="AT174" s="615"/>
      <c r="AU174" s="615"/>
      <c r="AV174" s="615"/>
      <c r="AW174" s="615"/>
      <c r="AX174" s="615"/>
      <c r="AY174" s="61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1855"/>
      <c r="CF174" s="1855"/>
      <c r="CG174" s="1855"/>
      <c r="CH174" s="1855"/>
      <c r="CI174" s="1855"/>
      <c r="CJ174" s="1855"/>
      <c r="CK174" s="1855"/>
      <c r="CL174" s="1855"/>
      <c r="CM174" s="1855"/>
      <c r="CN174" s="1855"/>
      <c r="CO174" s="1855"/>
      <c r="CP174" s="1855"/>
      <c r="CQ174" s="1855"/>
      <c r="CR174" s="1855"/>
      <c r="CS174" s="1855"/>
      <c r="CT174" s="1855"/>
      <c r="CU174" s="1855"/>
      <c r="CV174" s="1855"/>
      <c r="CW174" s="1855"/>
      <c r="CX174" s="1855"/>
      <c r="CY174" s="1855"/>
      <c r="CZ174" s="1855"/>
    </row>
    <row r="175" s="424" customFormat="true" ht="15" customHeight="true" x14ac:dyDescent="0.2">
      <c r="A175" s="1572"/>
      <c r="B175" s="1745"/>
      <c r="C175" s="1667"/>
      <c r="D175" s="1668"/>
      <c r="E175" s="1668"/>
      <c r="F175" s="1668"/>
      <c r="G175" s="1669"/>
      <c r="H175" s="1670"/>
      <c r="I175" s="1668"/>
      <c r="J175" s="1668"/>
      <c r="K175" s="1668"/>
      <c r="L175" s="1671"/>
      <c r="M175" s="1672"/>
      <c r="N175" s="1668"/>
      <c r="O175" s="1668"/>
      <c r="P175" s="1668"/>
      <c r="Q175" s="1669"/>
      <c r="R175" s="1670"/>
      <c r="S175" s="1668"/>
      <c r="T175" s="1668"/>
      <c r="U175" s="1668"/>
      <c r="V175" s="1668"/>
      <c r="W175" s="1668"/>
      <c r="X175" s="1668"/>
      <c r="Y175" s="1668"/>
      <c r="Z175" s="1668"/>
      <c r="AA175" s="1668"/>
      <c r="AB175" s="1668"/>
      <c r="AC175" s="1668"/>
      <c r="AD175" s="1947"/>
      <c r="AE175" s="615"/>
      <c r="AF175" s="615"/>
      <c r="AG175" s="615"/>
      <c r="AH175" s="615"/>
      <c r="AI175" s="615"/>
      <c r="AJ175" s="615"/>
      <c r="AK175" s="615"/>
      <c r="AL175" s="615"/>
      <c r="AM175" s="615"/>
      <c r="AN175" s="615"/>
      <c r="AO175" s="615"/>
      <c r="AP175" s="615"/>
      <c r="AQ175" s="615"/>
      <c r="AR175" s="615"/>
      <c r="AS175" s="615"/>
      <c r="AT175" s="615"/>
      <c r="AU175" s="615"/>
      <c r="AV175" s="615"/>
      <c r="AW175" s="615"/>
      <c r="AX175" s="615"/>
      <c r="AY175" s="61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1855"/>
      <c r="CF175" s="1855"/>
      <c r="CG175" s="1855"/>
      <c r="CH175" s="1855"/>
      <c r="CI175" s="1855"/>
      <c r="CJ175" s="1855"/>
      <c r="CK175" s="1855"/>
      <c r="CL175" s="1855"/>
      <c r="CM175" s="1855"/>
      <c r="CN175" s="1855"/>
      <c r="CO175" s="1855"/>
      <c r="CP175" s="1855"/>
      <c r="CQ175" s="1855"/>
      <c r="CR175" s="1855"/>
      <c r="CS175" s="1855"/>
      <c r="CT175" s="1855"/>
      <c r="CU175" s="1855"/>
      <c r="CV175" s="1855"/>
      <c r="CW175" s="1855"/>
      <c r="CX175" s="1855"/>
      <c r="CY175" s="1855"/>
      <c r="CZ175" s="1855"/>
    </row>
    <row r="176" s="424" customFormat="true" ht="15" customHeight="true" x14ac:dyDescent="0.2">
      <c r="A176" s="1573"/>
      <c r="B176" s="1746"/>
      <c r="C176" s="1673"/>
      <c r="D176" s="1674"/>
      <c r="E176" s="1674"/>
      <c r="F176" s="1674"/>
      <c r="G176" s="1675"/>
      <c r="H176" s="1676"/>
      <c r="I176" s="1674"/>
      <c r="J176" s="1674"/>
      <c r="K176" s="1674"/>
      <c r="L176" s="1677"/>
      <c r="M176" s="1678"/>
      <c r="N176" s="1674"/>
      <c r="O176" s="1674"/>
      <c r="P176" s="1674"/>
      <c r="Q176" s="1675"/>
      <c r="R176" s="1676"/>
      <c r="S176" s="1674"/>
      <c r="T176" s="1674"/>
      <c r="U176" s="1674"/>
      <c r="V176" s="1674"/>
      <c r="W176" s="1674"/>
      <c r="X176" s="1674"/>
      <c r="Y176" s="1674"/>
      <c r="Z176" s="1674"/>
      <c r="AA176" s="1674"/>
      <c r="AB176" s="1674"/>
      <c r="AC176" s="1674"/>
      <c r="AD176" s="1948"/>
      <c r="AE176" s="615"/>
      <c r="AF176" s="615"/>
      <c r="AG176" s="615"/>
      <c r="AH176" s="615"/>
      <c r="AI176" s="615"/>
      <c r="AJ176" s="615"/>
      <c r="AK176" s="615"/>
      <c r="AL176" s="615"/>
      <c r="AM176" s="615"/>
      <c r="AN176" s="615"/>
      <c r="AO176" s="615"/>
      <c r="AP176" s="615"/>
      <c r="AQ176" s="615"/>
      <c r="AR176" s="615"/>
      <c r="AS176" s="615"/>
      <c r="AT176" s="615"/>
      <c r="AU176" s="615"/>
      <c r="AV176" s="615"/>
      <c r="AW176" s="615"/>
      <c r="AX176" s="615"/>
      <c r="AY176" s="61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1855"/>
      <c r="CF176" s="1855"/>
      <c r="CG176" s="1855"/>
      <c r="CH176" s="1855"/>
      <c r="CI176" s="1855"/>
      <c r="CJ176" s="1855"/>
      <c r="CK176" s="1855"/>
      <c r="CL176" s="1855"/>
      <c r="CM176" s="1855"/>
      <c r="CN176" s="1855"/>
      <c r="CO176" s="1855"/>
      <c r="CP176" s="1855"/>
      <c r="CQ176" s="1855"/>
      <c r="CR176" s="1855"/>
      <c r="CS176" s="1855"/>
      <c r="CT176" s="1855"/>
      <c r="CU176" s="1855"/>
      <c r="CV176" s="1855"/>
      <c r="CW176" s="1855"/>
      <c r="CX176" s="1855"/>
      <c r="CY176" s="1855"/>
      <c r="CZ176" s="1855"/>
    </row>
    <row r="177" s="424" customFormat="true" ht="15" customHeight="true" x14ac:dyDescent="0.2">
      <c r="A177" s="1573"/>
      <c r="B177" s="1746"/>
      <c r="C177" s="1673"/>
      <c r="D177" s="1674"/>
      <c r="E177" s="1674"/>
      <c r="F177" s="1674"/>
      <c r="G177" s="1675"/>
      <c r="H177" s="1676"/>
      <c r="I177" s="1674"/>
      <c r="J177" s="1674"/>
      <c r="K177" s="1674"/>
      <c r="L177" s="1677"/>
      <c r="M177" s="1678"/>
      <c r="N177" s="1674"/>
      <c r="O177" s="1674"/>
      <c r="P177" s="1674"/>
      <c r="Q177" s="1675"/>
      <c r="R177" s="1676"/>
      <c r="S177" s="1674"/>
      <c r="T177" s="1674"/>
      <c r="U177" s="1674"/>
      <c r="V177" s="1674"/>
      <c r="W177" s="1674"/>
      <c r="X177" s="1674"/>
      <c r="Y177" s="1674"/>
      <c r="Z177" s="1674"/>
      <c r="AA177" s="1674"/>
      <c r="AB177" s="1674"/>
      <c r="AC177" s="1674"/>
      <c r="AD177" s="1948"/>
      <c r="AE177" s="615"/>
      <c r="AF177" s="615"/>
      <c r="AG177" s="615"/>
      <c r="AH177" s="615"/>
      <c r="AI177" s="615"/>
      <c r="AJ177" s="615"/>
      <c r="AK177" s="615"/>
      <c r="AL177" s="615"/>
      <c r="AM177" s="615"/>
      <c r="AN177" s="615"/>
      <c r="AO177" s="615"/>
      <c r="AP177" s="615"/>
      <c r="AQ177" s="615"/>
      <c r="AR177" s="615"/>
      <c r="AS177" s="615"/>
      <c r="AT177" s="615"/>
      <c r="AU177" s="615"/>
      <c r="AV177" s="615"/>
      <c r="AW177" s="615"/>
      <c r="AX177" s="615"/>
      <c r="AY177" s="61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1855"/>
      <c r="CF177" s="1855"/>
      <c r="CG177" s="1855"/>
      <c r="CH177" s="1855"/>
      <c r="CI177" s="1855"/>
      <c r="CJ177" s="1855"/>
      <c r="CK177" s="1855"/>
      <c r="CL177" s="1855"/>
      <c r="CM177" s="1855"/>
      <c r="CN177" s="1855"/>
      <c r="CO177" s="1855"/>
      <c r="CP177" s="1855"/>
      <c r="CQ177" s="1855"/>
      <c r="CR177" s="1855"/>
      <c r="CS177" s="1855"/>
      <c r="CT177" s="1855"/>
      <c r="CU177" s="1855"/>
      <c r="CV177" s="1855"/>
      <c r="CW177" s="1855"/>
      <c r="CX177" s="1855"/>
      <c r="CY177" s="1855"/>
      <c r="CZ177" s="1855"/>
    </row>
    <row r="178" s="424" customFormat="true" ht="15" customHeight="true" x14ac:dyDescent="0.2">
      <c r="A178" s="1573"/>
      <c r="B178" s="1746"/>
      <c r="C178" s="1673"/>
      <c r="D178" s="1674"/>
      <c r="E178" s="1674"/>
      <c r="F178" s="1674"/>
      <c r="G178" s="1675"/>
      <c r="H178" s="1676"/>
      <c r="I178" s="1674"/>
      <c r="J178" s="1674"/>
      <c r="K178" s="1674"/>
      <c r="L178" s="1677"/>
      <c r="M178" s="1678"/>
      <c r="N178" s="1674"/>
      <c r="O178" s="1674"/>
      <c r="P178" s="1674"/>
      <c r="Q178" s="1675"/>
      <c r="R178" s="1676"/>
      <c r="S178" s="1674"/>
      <c r="T178" s="1674"/>
      <c r="U178" s="1674"/>
      <c r="V178" s="1674"/>
      <c r="W178" s="1674"/>
      <c r="X178" s="1674"/>
      <c r="Y178" s="1674"/>
      <c r="Z178" s="1674"/>
      <c r="AA178" s="1674"/>
      <c r="AB178" s="1674"/>
      <c r="AC178" s="1674"/>
      <c r="AD178" s="1948"/>
      <c r="AE178" s="615"/>
      <c r="AF178" s="615"/>
      <c r="AG178" s="615"/>
      <c r="AH178" s="615"/>
      <c r="AI178" s="615"/>
      <c r="AJ178" s="615"/>
      <c r="AK178" s="615"/>
      <c r="AL178" s="615"/>
      <c r="AM178" s="615"/>
      <c r="AN178" s="615"/>
      <c r="AO178" s="615"/>
      <c r="AP178" s="615"/>
      <c r="AQ178" s="615"/>
      <c r="AR178" s="615"/>
      <c r="AS178" s="615"/>
      <c r="AT178" s="615"/>
      <c r="AU178" s="615"/>
      <c r="AV178" s="615"/>
      <c r="AW178" s="615"/>
      <c r="AX178" s="615"/>
      <c r="AY178" s="61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1855"/>
      <c r="CF178" s="1855"/>
      <c r="CG178" s="1855"/>
      <c r="CH178" s="1855"/>
      <c r="CI178" s="1855"/>
      <c r="CJ178" s="1855"/>
      <c r="CK178" s="1855"/>
      <c r="CL178" s="1855"/>
      <c r="CM178" s="1855"/>
      <c r="CN178" s="1855"/>
      <c r="CO178" s="1855"/>
      <c r="CP178" s="1855"/>
      <c r="CQ178" s="1855"/>
      <c r="CR178" s="1855"/>
      <c r="CS178" s="1855"/>
      <c r="CT178" s="1855"/>
      <c r="CU178" s="1855"/>
      <c r="CV178" s="1855"/>
      <c r="CW178" s="1855"/>
      <c r="CX178" s="1855"/>
      <c r="CY178" s="1855"/>
      <c r="CZ178" s="1855"/>
    </row>
    <row r="179" s="424" customFormat="true" ht="15" customHeight="true" x14ac:dyDescent="0.2">
      <c r="A179" s="1573"/>
      <c r="B179" s="1746"/>
      <c r="C179" s="1673"/>
      <c r="D179" s="1674"/>
      <c r="E179" s="1674"/>
      <c r="F179" s="1674"/>
      <c r="G179" s="1675"/>
      <c r="H179" s="1676"/>
      <c r="I179" s="1674"/>
      <c r="J179" s="1674"/>
      <c r="K179" s="1674"/>
      <c r="L179" s="1677"/>
      <c r="M179" s="1678"/>
      <c r="N179" s="1674"/>
      <c r="O179" s="1674"/>
      <c r="P179" s="1674"/>
      <c r="Q179" s="1675"/>
      <c r="R179" s="1676"/>
      <c r="S179" s="1674"/>
      <c r="T179" s="1674"/>
      <c r="U179" s="1674"/>
      <c r="V179" s="1674"/>
      <c r="W179" s="1674"/>
      <c r="X179" s="1674"/>
      <c r="Y179" s="1674"/>
      <c r="Z179" s="1674"/>
      <c r="AA179" s="1674"/>
      <c r="AB179" s="1674"/>
      <c r="AC179" s="1674"/>
      <c r="AD179" s="1948"/>
      <c r="AE179" s="615"/>
      <c r="AF179" s="615"/>
      <c r="AG179" s="615"/>
      <c r="AH179" s="615"/>
      <c r="AI179" s="615"/>
      <c r="AJ179" s="615"/>
      <c r="AK179" s="615"/>
      <c r="AL179" s="615"/>
      <c r="AM179" s="615"/>
      <c r="AN179" s="615"/>
      <c r="AO179" s="615"/>
      <c r="AP179" s="615"/>
      <c r="AQ179" s="615"/>
      <c r="AR179" s="615"/>
      <c r="AS179" s="615"/>
      <c r="AT179" s="615"/>
      <c r="AU179" s="615"/>
      <c r="AV179" s="615"/>
      <c r="AW179" s="615"/>
      <c r="AX179" s="615"/>
      <c r="AY179" s="61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1855"/>
      <c r="CF179" s="1855"/>
      <c r="CG179" s="1855"/>
      <c r="CH179" s="1855"/>
      <c r="CI179" s="1855"/>
      <c r="CJ179" s="1855"/>
      <c r="CK179" s="1855"/>
      <c r="CL179" s="1855"/>
      <c r="CM179" s="1855"/>
      <c r="CN179" s="1855"/>
      <c r="CO179" s="1855"/>
      <c r="CP179" s="1855"/>
      <c r="CQ179" s="1855"/>
      <c r="CR179" s="1855"/>
      <c r="CS179" s="1855"/>
      <c r="CT179" s="1855"/>
      <c r="CU179" s="1855"/>
      <c r="CV179" s="1855"/>
      <c r="CW179" s="1855"/>
      <c r="CX179" s="1855"/>
      <c r="CY179" s="1855"/>
      <c r="CZ179" s="1855"/>
    </row>
    <row r="180" s="424" customFormat="true" ht="15" customHeight="true" x14ac:dyDescent="0.2">
      <c r="A180" s="1573"/>
      <c r="B180" s="1746"/>
      <c r="C180" s="1673"/>
      <c r="D180" s="1674"/>
      <c r="E180" s="1674"/>
      <c r="F180" s="1674"/>
      <c r="G180" s="1675"/>
      <c r="H180" s="1676"/>
      <c r="I180" s="1674"/>
      <c r="J180" s="1674"/>
      <c r="K180" s="1674"/>
      <c r="L180" s="1677"/>
      <c r="M180" s="1678"/>
      <c r="N180" s="1674"/>
      <c r="O180" s="1674"/>
      <c r="P180" s="1674"/>
      <c r="Q180" s="1675"/>
      <c r="R180" s="1676"/>
      <c r="S180" s="1674"/>
      <c r="T180" s="1674"/>
      <c r="U180" s="1674"/>
      <c r="V180" s="1674"/>
      <c r="W180" s="1674"/>
      <c r="X180" s="1674"/>
      <c r="Y180" s="1674"/>
      <c r="Z180" s="1674"/>
      <c r="AA180" s="1674"/>
      <c r="AB180" s="1674"/>
      <c r="AC180" s="1674"/>
      <c r="AD180" s="1948"/>
      <c r="AE180" s="615"/>
      <c r="AF180" s="615"/>
      <c r="AG180" s="615"/>
      <c r="AH180" s="615"/>
      <c r="AI180" s="615"/>
      <c r="AJ180" s="615"/>
      <c r="AK180" s="615"/>
      <c r="AL180" s="615"/>
      <c r="AM180" s="615"/>
      <c r="AN180" s="615"/>
      <c r="AO180" s="615"/>
      <c r="AP180" s="615"/>
      <c r="AQ180" s="615"/>
      <c r="AR180" s="615"/>
      <c r="AS180" s="615"/>
      <c r="AT180" s="615"/>
      <c r="AU180" s="615"/>
      <c r="AV180" s="615"/>
      <c r="AW180" s="615"/>
      <c r="AX180" s="615"/>
      <c r="AY180" s="61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1855"/>
      <c r="CF180" s="1855"/>
      <c r="CG180" s="1855"/>
      <c r="CH180" s="1855"/>
      <c r="CI180" s="1855"/>
      <c r="CJ180" s="1855"/>
      <c r="CK180" s="1855"/>
      <c r="CL180" s="1855"/>
      <c r="CM180" s="1855"/>
      <c r="CN180" s="1855"/>
      <c r="CO180" s="1855"/>
      <c r="CP180" s="1855"/>
      <c r="CQ180" s="1855"/>
      <c r="CR180" s="1855"/>
      <c r="CS180" s="1855"/>
      <c r="CT180" s="1855"/>
      <c r="CU180" s="1855"/>
      <c r="CV180" s="1855"/>
      <c r="CW180" s="1855"/>
      <c r="CX180" s="1855"/>
      <c r="CY180" s="1855"/>
      <c r="CZ180" s="1855"/>
    </row>
    <row r="181" s="424" customFormat="true" ht="15" customHeight="true" x14ac:dyDescent="0.2">
      <c r="A181" s="1573"/>
      <c r="B181" s="1746"/>
      <c r="C181" s="1673"/>
      <c r="D181" s="1674"/>
      <c r="E181" s="1674"/>
      <c r="F181" s="1674"/>
      <c r="G181" s="1675"/>
      <c r="H181" s="1676"/>
      <c r="I181" s="1674"/>
      <c r="J181" s="1674"/>
      <c r="K181" s="1674"/>
      <c r="L181" s="1677"/>
      <c r="M181" s="1678"/>
      <c r="N181" s="1674"/>
      <c r="O181" s="1674"/>
      <c r="P181" s="1674"/>
      <c r="Q181" s="1675"/>
      <c r="R181" s="1676"/>
      <c r="S181" s="1674"/>
      <c r="T181" s="1674"/>
      <c r="U181" s="1674"/>
      <c r="V181" s="1674"/>
      <c r="W181" s="1674"/>
      <c r="X181" s="1674"/>
      <c r="Y181" s="1674"/>
      <c r="Z181" s="1674"/>
      <c r="AA181" s="1674"/>
      <c r="AB181" s="1674"/>
      <c r="AC181" s="1674"/>
      <c r="AD181" s="1948"/>
      <c r="AE181" s="615"/>
      <c r="AF181" s="615"/>
      <c r="AG181" s="615"/>
      <c r="AH181" s="615"/>
      <c r="AI181" s="615"/>
      <c r="AJ181" s="615"/>
      <c r="AK181" s="615"/>
      <c r="AL181" s="615"/>
      <c r="AM181" s="615"/>
      <c r="AN181" s="615"/>
      <c r="AO181" s="615"/>
      <c r="AP181" s="615"/>
      <c r="AQ181" s="615"/>
      <c r="AR181" s="615"/>
      <c r="AS181" s="615"/>
      <c r="AT181" s="615"/>
      <c r="AU181" s="615"/>
      <c r="AV181" s="615"/>
      <c r="AW181" s="615"/>
      <c r="AX181" s="615"/>
      <c r="AY181" s="61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1855"/>
      <c r="CF181" s="1855"/>
      <c r="CG181" s="1855"/>
      <c r="CH181" s="1855"/>
      <c r="CI181" s="1855"/>
      <c r="CJ181" s="1855"/>
      <c r="CK181" s="1855"/>
      <c r="CL181" s="1855"/>
      <c r="CM181" s="1855"/>
      <c r="CN181" s="1855"/>
      <c r="CO181" s="1855"/>
      <c r="CP181" s="1855"/>
      <c r="CQ181" s="1855"/>
      <c r="CR181" s="1855"/>
      <c r="CS181" s="1855"/>
      <c r="CT181" s="1855"/>
      <c r="CU181" s="1855"/>
      <c r="CV181" s="1855"/>
      <c r="CW181" s="1855"/>
      <c r="CX181" s="1855"/>
      <c r="CY181" s="1855"/>
      <c r="CZ181" s="1855"/>
    </row>
    <row r="182" s="424" customFormat="true" ht="15" customHeight="true" x14ac:dyDescent="0.2">
      <c r="A182" s="1573"/>
      <c r="B182" s="1746"/>
      <c r="C182" s="1673"/>
      <c r="D182" s="1674"/>
      <c r="E182" s="1674"/>
      <c r="F182" s="1674"/>
      <c r="G182" s="1675"/>
      <c r="H182" s="1676"/>
      <c r="I182" s="1674"/>
      <c r="J182" s="1674"/>
      <c r="K182" s="1674"/>
      <c r="L182" s="1677"/>
      <c r="M182" s="1678"/>
      <c r="N182" s="1674"/>
      <c r="O182" s="1674"/>
      <c r="P182" s="1674"/>
      <c r="Q182" s="1675"/>
      <c r="R182" s="1676"/>
      <c r="S182" s="1674"/>
      <c r="T182" s="1674"/>
      <c r="U182" s="1674"/>
      <c r="V182" s="1674"/>
      <c r="W182" s="1674"/>
      <c r="X182" s="1674"/>
      <c r="Y182" s="1674"/>
      <c r="Z182" s="1674"/>
      <c r="AA182" s="1674"/>
      <c r="AB182" s="1674"/>
      <c r="AC182" s="1674"/>
      <c r="AD182" s="1948"/>
      <c r="AE182" s="615"/>
      <c r="AF182" s="615"/>
      <c r="AG182" s="615"/>
      <c r="AH182" s="615"/>
      <c r="AI182" s="615"/>
      <c r="AJ182" s="615"/>
      <c r="AK182" s="615"/>
      <c r="AL182" s="615"/>
      <c r="AM182" s="615"/>
      <c r="AN182" s="615"/>
      <c r="AO182" s="615"/>
      <c r="AP182" s="615"/>
      <c r="AQ182" s="615"/>
      <c r="AR182" s="615"/>
      <c r="AS182" s="615"/>
      <c r="AT182" s="615"/>
      <c r="AU182" s="615"/>
      <c r="AV182" s="615"/>
      <c r="AW182" s="615"/>
      <c r="AX182" s="615"/>
      <c r="AY182" s="61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1855"/>
      <c r="CF182" s="1855"/>
      <c r="CG182" s="1855"/>
      <c r="CH182" s="1855"/>
      <c r="CI182" s="1855"/>
      <c r="CJ182" s="1855"/>
      <c r="CK182" s="1855"/>
      <c r="CL182" s="1855"/>
      <c r="CM182" s="1855"/>
      <c r="CN182" s="1855"/>
      <c r="CO182" s="1855"/>
      <c r="CP182" s="1855"/>
      <c r="CQ182" s="1855"/>
      <c r="CR182" s="1855"/>
      <c r="CS182" s="1855"/>
      <c r="CT182" s="1855"/>
      <c r="CU182" s="1855"/>
      <c r="CV182" s="1855"/>
      <c r="CW182" s="1855"/>
      <c r="CX182" s="1855"/>
      <c r="CY182" s="1855"/>
      <c r="CZ182" s="1855"/>
    </row>
    <row r="183" s="424" customFormat="true" ht="15" customHeight="true" x14ac:dyDescent="0.2">
      <c r="A183" s="1573"/>
      <c r="B183" s="1746"/>
      <c r="C183" s="1673"/>
      <c r="D183" s="1674"/>
      <c r="E183" s="1674"/>
      <c r="F183" s="1674"/>
      <c r="G183" s="1675"/>
      <c r="H183" s="1676"/>
      <c r="I183" s="1674"/>
      <c r="J183" s="1674"/>
      <c r="K183" s="1674"/>
      <c r="L183" s="1677"/>
      <c r="M183" s="1678"/>
      <c r="N183" s="1674"/>
      <c r="O183" s="1674"/>
      <c r="P183" s="1674"/>
      <c r="Q183" s="1675"/>
      <c r="R183" s="1676"/>
      <c r="S183" s="1674"/>
      <c r="T183" s="1674"/>
      <c r="U183" s="1674"/>
      <c r="V183" s="1674"/>
      <c r="W183" s="1674"/>
      <c r="X183" s="1674"/>
      <c r="Y183" s="1674"/>
      <c r="Z183" s="1674"/>
      <c r="AA183" s="1674"/>
      <c r="AB183" s="1674"/>
      <c r="AC183" s="1674"/>
      <c r="AD183" s="1948"/>
      <c r="AE183" s="615"/>
      <c r="AF183" s="615"/>
      <c r="AG183" s="615"/>
      <c r="AH183" s="615"/>
      <c r="AI183" s="615"/>
      <c r="AJ183" s="615"/>
      <c r="AK183" s="615"/>
      <c r="AL183" s="615"/>
      <c r="AM183" s="615"/>
      <c r="AN183" s="615"/>
      <c r="AO183" s="615"/>
      <c r="AP183" s="615"/>
      <c r="AQ183" s="615"/>
      <c r="AR183" s="615"/>
      <c r="AS183" s="615"/>
      <c r="AT183" s="615"/>
      <c r="AU183" s="615"/>
      <c r="AV183" s="615"/>
      <c r="AW183" s="615"/>
      <c r="AX183" s="615"/>
      <c r="AY183" s="61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1855"/>
      <c r="CF183" s="1855"/>
      <c r="CG183" s="1855"/>
      <c r="CH183" s="1855"/>
      <c r="CI183" s="1855"/>
      <c r="CJ183" s="1855"/>
      <c r="CK183" s="1855"/>
      <c r="CL183" s="1855"/>
      <c r="CM183" s="1855"/>
      <c r="CN183" s="1855"/>
      <c r="CO183" s="1855"/>
      <c r="CP183" s="1855"/>
      <c r="CQ183" s="1855"/>
      <c r="CR183" s="1855"/>
      <c r="CS183" s="1855"/>
      <c r="CT183" s="1855"/>
      <c r="CU183" s="1855"/>
      <c r="CV183" s="1855"/>
      <c r="CW183" s="1855"/>
      <c r="CX183" s="1855"/>
      <c r="CY183" s="1855"/>
      <c r="CZ183" s="1855"/>
    </row>
    <row r="184" s="424" customFormat="true" ht="15" customHeight="true" x14ac:dyDescent="0.2">
      <c r="A184" s="1573"/>
      <c r="B184" s="1746"/>
      <c r="C184" s="1673"/>
      <c r="D184" s="1674"/>
      <c r="E184" s="1674"/>
      <c r="F184" s="1674"/>
      <c r="G184" s="1675"/>
      <c r="H184" s="1676"/>
      <c r="I184" s="1674"/>
      <c r="J184" s="1674"/>
      <c r="K184" s="1674"/>
      <c r="L184" s="1677"/>
      <c r="M184" s="1678"/>
      <c r="N184" s="1674"/>
      <c r="O184" s="1674"/>
      <c r="P184" s="1674"/>
      <c r="Q184" s="1675"/>
      <c r="R184" s="1676"/>
      <c r="S184" s="1674"/>
      <c r="T184" s="1674"/>
      <c r="U184" s="1674"/>
      <c r="V184" s="1674"/>
      <c r="W184" s="1674"/>
      <c r="X184" s="1674"/>
      <c r="Y184" s="1674"/>
      <c r="Z184" s="1674"/>
      <c r="AA184" s="1674"/>
      <c r="AB184" s="1674"/>
      <c r="AC184" s="1674"/>
      <c r="AD184" s="1948"/>
      <c r="AE184" s="615"/>
      <c r="AF184" s="615"/>
      <c r="AG184" s="615"/>
      <c r="AH184" s="615"/>
      <c r="AI184" s="615"/>
      <c r="AJ184" s="615"/>
      <c r="AK184" s="615"/>
      <c r="AL184" s="615"/>
      <c r="AM184" s="615"/>
      <c r="AN184" s="615"/>
      <c r="AO184" s="615"/>
      <c r="AP184" s="615"/>
      <c r="AQ184" s="615"/>
      <c r="AR184" s="615"/>
      <c r="AS184" s="615"/>
      <c r="AT184" s="615"/>
      <c r="AU184" s="615"/>
      <c r="AV184" s="615"/>
      <c r="AW184" s="615"/>
      <c r="AX184" s="615"/>
      <c r="AY184" s="61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1855"/>
      <c r="CF184" s="1855"/>
      <c r="CG184" s="1855"/>
      <c r="CH184" s="1855"/>
      <c r="CI184" s="1855"/>
      <c r="CJ184" s="1855"/>
      <c r="CK184" s="1855"/>
      <c r="CL184" s="1855"/>
      <c r="CM184" s="1855"/>
      <c r="CN184" s="1855"/>
      <c r="CO184" s="1855"/>
      <c r="CP184" s="1855"/>
      <c r="CQ184" s="1855"/>
      <c r="CR184" s="1855"/>
      <c r="CS184" s="1855"/>
      <c r="CT184" s="1855"/>
      <c r="CU184" s="1855"/>
      <c r="CV184" s="1855"/>
      <c r="CW184" s="1855"/>
      <c r="CX184" s="1855"/>
      <c r="CY184" s="1855"/>
      <c r="CZ184" s="1855"/>
    </row>
    <row r="185" s="424" customFormat="true" ht="15" customHeight="true" x14ac:dyDescent="0.2">
      <c r="A185" s="1573"/>
      <c r="B185" s="1746"/>
      <c r="C185" s="1673"/>
      <c r="D185" s="1674"/>
      <c r="E185" s="1674"/>
      <c r="F185" s="1674"/>
      <c r="G185" s="1675"/>
      <c r="H185" s="1676"/>
      <c r="I185" s="1674"/>
      <c r="J185" s="1674"/>
      <c r="K185" s="1674"/>
      <c r="L185" s="1677"/>
      <c r="M185" s="1678"/>
      <c r="N185" s="1674"/>
      <c r="O185" s="1674"/>
      <c r="P185" s="1674"/>
      <c r="Q185" s="1675"/>
      <c r="R185" s="1676"/>
      <c r="S185" s="1674"/>
      <c r="T185" s="1674"/>
      <c r="U185" s="1674"/>
      <c r="V185" s="1674"/>
      <c r="W185" s="1674"/>
      <c r="X185" s="1674"/>
      <c r="Y185" s="1674"/>
      <c r="Z185" s="1674"/>
      <c r="AA185" s="1674"/>
      <c r="AB185" s="1674"/>
      <c r="AC185" s="1674"/>
      <c r="AD185" s="1948"/>
      <c r="AE185" s="615"/>
      <c r="AF185" s="615"/>
      <c r="AG185" s="615"/>
      <c r="AH185" s="615"/>
      <c r="AI185" s="615"/>
      <c r="AJ185" s="615"/>
      <c r="AK185" s="615"/>
      <c r="AL185" s="615"/>
      <c r="AM185" s="615"/>
      <c r="AN185" s="615"/>
      <c r="AO185" s="615"/>
      <c r="AP185" s="615"/>
      <c r="AQ185" s="615"/>
      <c r="AR185" s="615"/>
      <c r="AS185" s="615"/>
      <c r="AT185" s="615"/>
      <c r="AU185" s="615"/>
      <c r="AV185" s="615"/>
      <c r="AW185" s="615"/>
      <c r="AX185" s="615"/>
      <c r="AY185" s="61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1855"/>
      <c r="CF185" s="1855"/>
      <c r="CG185" s="1855"/>
      <c r="CH185" s="1855"/>
      <c r="CI185" s="1855"/>
      <c r="CJ185" s="1855"/>
      <c r="CK185" s="1855"/>
      <c r="CL185" s="1855"/>
      <c r="CM185" s="1855"/>
      <c r="CN185" s="1855"/>
      <c r="CO185" s="1855"/>
      <c r="CP185" s="1855"/>
      <c r="CQ185" s="1855"/>
      <c r="CR185" s="1855"/>
      <c r="CS185" s="1855"/>
      <c r="CT185" s="1855"/>
      <c r="CU185" s="1855"/>
      <c r="CV185" s="1855"/>
      <c r="CW185" s="1855"/>
      <c r="CX185" s="1855"/>
      <c r="CY185" s="1855"/>
      <c r="CZ185" s="1855"/>
    </row>
    <row r="186" s="424" customFormat="true" ht="15" customHeight="true" x14ac:dyDescent="0.2">
      <c r="A186" s="1573"/>
      <c r="B186" s="1746"/>
      <c r="C186" s="1673"/>
      <c r="D186" s="1674"/>
      <c r="E186" s="1674"/>
      <c r="F186" s="1674"/>
      <c r="G186" s="1675"/>
      <c r="H186" s="1676"/>
      <c r="I186" s="1674"/>
      <c r="J186" s="1674"/>
      <c r="K186" s="1674"/>
      <c r="L186" s="1677"/>
      <c r="M186" s="1678"/>
      <c r="N186" s="1674"/>
      <c r="O186" s="1674"/>
      <c r="P186" s="1674"/>
      <c r="Q186" s="1675"/>
      <c r="R186" s="1676"/>
      <c r="S186" s="1674"/>
      <c r="T186" s="1674"/>
      <c r="U186" s="1674"/>
      <c r="V186" s="1674"/>
      <c r="W186" s="1674"/>
      <c r="X186" s="1674"/>
      <c r="Y186" s="1674"/>
      <c r="Z186" s="1674"/>
      <c r="AA186" s="1674"/>
      <c r="AB186" s="1674"/>
      <c r="AC186" s="1674"/>
      <c r="AD186" s="1948"/>
      <c r="AE186" s="615"/>
      <c r="AF186" s="615"/>
      <c r="AG186" s="615"/>
      <c r="AH186" s="615"/>
      <c r="AI186" s="615"/>
      <c r="AJ186" s="615"/>
      <c r="AK186" s="615"/>
      <c r="AL186" s="615"/>
      <c r="AM186" s="615"/>
      <c r="AN186" s="615"/>
      <c r="AO186" s="615"/>
      <c r="AP186" s="615"/>
      <c r="AQ186" s="615"/>
      <c r="AR186" s="615"/>
      <c r="AS186" s="615"/>
      <c r="AT186" s="615"/>
      <c r="AU186" s="615"/>
      <c r="AV186" s="615"/>
      <c r="AW186" s="615"/>
      <c r="AX186" s="615"/>
      <c r="AY186" s="61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1855"/>
      <c r="CF186" s="1855"/>
      <c r="CG186" s="1855"/>
      <c r="CH186" s="1855"/>
      <c r="CI186" s="1855"/>
      <c r="CJ186" s="1855"/>
      <c r="CK186" s="1855"/>
      <c r="CL186" s="1855"/>
      <c r="CM186" s="1855"/>
      <c r="CN186" s="1855"/>
      <c r="CO186" s="1855"/>
      <c r="CP186" s="1855"/>
      <c r="CQ186" s="1855"/>
      <c r="CR186" s="1855"/>
      <c r="CS186" s="1855"/>
      <c r="CT186" s="1855"/>
      <c r="CU186" s="1855"/>
      <c r="CV186" s="1855"/>
      <c r="CW186" s="1855"/>
      <c r="CX186" s="1855"/>
      <c r="CY186" s="1855"/>
      <c r="CZ186" s="1855"/>
    </row>
    <row r="187" s="424" customFormat="true" ht="15" customHeight="true" x14ac:dyDescent="0.2">
      <c r="A187" s="1573"/>
      <c r="B187" s="1746"/>
      <c r="C187" s="1673"/>
      <c r="D187" s="1674"/>
      <c r="E187" s="1674"/>
      <c r="F187" s="1674"/>
      <c r="G187" s="1675"/>
      <c r="H187" s="1676"/>
      <c r="I187" s="1674"/>
      <c r="J187" s="1674"/>
      <c r="K187" s="1674"/>
      <c r="L187" s="1677"/>
      <c r="M187" s="1678"/>
      <c r="N187" s="1674"/>
      <c r="O187" s="1674"/>
      <c r="P187" s="1674"/>
      <c r="Q187" s="1675"/>
      <c r="R187" s="1676"/>
      <c r="S187" s="1674"/>
      <c r="T187" s="1674"/>
      <c r="U187" s="1674"/>
      <c r="V187" s="1674"/>
      <c r="W187" s="1674"/>
      <c r="X187" s="1674"/>
      <c r="Y187" s="1674"/>
      <c r="Z187" s="1674"/>
      <c r="AA187" s="1674"/>
      <c r="AB187" s="1674"/>
      <c r="AC187" s="1674"/>
      <c r="AD187" s="1948"/>
      <c r="AE187" s="615"/>
      <c r="AF187" s="615"/>
      <c r="AG187" s="615"/>
      <c r="AH187" s="615"/>
      <c r="AI187" s="615"/>
      <c r="AJ187" s="615"/>
      <c r="AK187" s="615"/>
      <c r="AL187" s="615"/>
      <c r="AM187" s="615"/>
      <c r="AN187" s="615"/>
      <c r="AO187" s="615"/>
      <c r="AP187" s="615"/>
      <c r="AQ187" s="615"/>
      <c r="AR187" s="615"/>
      <c r="AS187" s="615"/>
      <c r="AT187" s="615"/>
      <c r="AU187" s="615"/>
      <c r="AV187" s="615"/>
      <c r="AW187" s="615"/>
      <c r="AX187" s="615"/>
      <c r="AY187" s="61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1855"/>
      <c r="CF187" s="1855"/>
      <c r="CG187" s="1855"/>
      <c r="CH187" s="1855"/>
      <c r="CI187" s="1855"/>
      <c r="CJ187" s="1855"/>
      <c r="CK187" s="1855"/>
      <c r="CL187" s="1855"/>
      <c r="CM187" s="1855"/>
      <c r="CN187" s="1855"/>
      <c r="CO187" s="1855"/>
      <c r="CP187" s="1855"/>
      <c r="CQ187" s="1855"/>
      <c r="CR187" s="1855"/>
      <c r="CS187" s="1855"/>
      <c r="CT187" s="1855"/>
      <c r="CU187" s="1855"/>
      <c r="CV187" s="1855"/>
      <c r="CW187" s="1855"/>
      <c r="CX187" s="1855"/>
      <c r="CY187" s="1855"/>
      <c r="CZ187" s="1855"/>
    </row>
    <row r="188" s="424" customFormat="true" ht="15" customHeight="true" x14ac:dyDescent="0.2">
      <c r="A188" s="1573"/>
      <c r="B188" s="1746"/>
      <c r="C188" s="1673"/>
      <c r="D188" s="1674"/>
      <c r="E188" s="1674"/>
      <c r="F188" s="1674"/>
      <c r="G188" s="1675"/>
      <c r="H188" s="1676"/>
      <c r="I188" s="1674"/>
      <c r="J188" s="1674"/>
      <c r="K188" s="1674"/>
      <c r="L188" s="1677"/>
      <c r="M188" s="1678"/>
      <c r="N188" s="1674"/>
      <c r="O188" s="1674"/>
      <c r="P188" s="1674"/>
      <c r="Q188" s="1675"/>
      <c r="R188" s="1676"/>
      <c r="S188" s="1674"/>
      <c r="T188" s="1674"/>
      <c r="U188" s="1674"/>
      <c r="V188" s="1674"/>
      <c r="W188" s="1674"/>
      <c r="X188" s="1674"/>
      <c r="Y188" s="1674"/>
      <c r="Z188" s="1674"/>
      <c r="AA188" s="1674"/>
      <c r="AB188" s="1674"/>
      <c r="AC188" s="1674"/>
      <c r="AD188" s="1948"/>
      <c r="AE188" s="615"/>
      <c r="AF188" s="615"/>
      <c r="AG188" s="615"/>
      <c r="AH188" s="615"/>
      <c r="AI188" s="615"/>
      <c r="AJ188" s="615"/>
      <c r="AK188" s="615"/>
      <c r="AL188" s="615"/>
      <c r="AM188" s="615"/>
      <c r="AN188" s="615"/>
      <c r="AO188" s="615"/>
      <c r="AP188" s="615"/>
      <c r="AQ188" s="615"/>
      <c r="AR188" s="615"/>
      <c r="AS188" s="615"/>
      <c r="AT188" s="615"/>
      <c r="AU188" s="615"/>
      <c r="AV188" s="615"/>
      <c r="AW188" s="615"/>
      <c r="AX188" s="615"/>
      <c r="AY188" s="61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1855"/>
      <c r="CF188" s="1855"/>
      <c r="CG188" s="1855"/>
      <c r="CH188" s="1855"/>
      <c r="CI188" s="1855"/>
      <c r="CJ188" s="1855"/>
      <c r="CK188" s="1855"/>
      <c r="CL188" s="1855"/>
      <c r="CM188" s="1855"/>
      <c r="CN188" s="1855"/>
      <c r="CO188" s="1855"/>
      <c r="CP188" s="1855"/>
      <c r="CQ188" s="1855"/>
      <c r="CR188" s="1855"/>
      <c r="CS188" s="1855"/>
      <c r="CT188" s="1855"/>
      <c r="CU188" s="1855"/>
      <c r="CV188" s="1855"/>
      <c r="CW188" s="1855"/>
      <c r="CX188" s="1855"/>
      <c r="CY188" s="1855"/>
      <c r="CZ188" s="1855"/>
    </row>
    <row r="189" s="424" customFormat="true" ht="15" customHeight="true" x14ac:dyDescent="0.2">
      <c r="A189" s="1573"/>
      <c r="B189" s="1746"/>
      <c r="C189" s="1673"/>
      <c r="D189" s="1674"/>
      <c r="E189" s="1674"/>
      <c r="F189" s="1674"/>
      <c r="G189" s="1675"/>
      <c r="H189" s="1676"/>
      <c r="I189" s="1674"/>
      <c r="J189" s="1674"/>
      <c r="K189" s="1674"/>
      <c r="L189" s="1677"/>
      <c r="M189" s="1678"/>
      <c r="N189" s="1674"/>
      <c r="O189" s="1674"/>
      <c r="P189" s="1674"/>
      <c r="Q189" s="1675"/>
      <c r="R189" s="1676"/>
      <c r="S189" s="1674"/>
      <c r="T189" s="1674"/>
      <c r="U189" s="1674"/>
      <c r="V189" s="1674"/>
      <c r="W189" s="1674"/>
      <c r="X189" s="1674"/>
      <c r="Y189" s="1674"/>
      <c r="Z189" s="1674"/>
      <c r="AA189" s="1674"/>
      <c r="AB189" s="1674"/>
      <c r="AC189" s="1674"/>
      <c r="AD189" s="1948"/>
      <c r="AE189" s="615"/>
      <c r="AF189" s="615"/>
      <c r="AG189" s="615"/>
      <c r="AH189" s="615"/>
      <c r="AI189" s="615"/>
      <c r="AJ189" s="615"/>
      <c r="AK189" s="615"/>
      <c r="AL189" s="615"/>
      <c r="AM189" s="615"/>
      <c r="AN189" s="615"/>
      <c r="AO189" s="615"/>
      <c r="AP189" s="615"/>
      <c r="AQ189" s="615"/>
      <c r="AR189" s="615"/>
      <c r="AS189" s="615"/>
      <c r="AT189" s="615"/>
      <c r="AU189" s="615"/>
      <c r="AV189" s="615"/>
      <c r="AW189" s="615"/>
      <c r="AX189" s="615"/>
      <c r="AY189" s="61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1855"/>
      <c r="CF189" s="1855"/>
      <c r="CG189" s="1855"/>
      <c r="CH189" s="1855"/>
      <c r="CI189" s="1855"/>
      <c r="CJ189" s="1855"/>
      <c r="CK189" s="1855"/>
      <c r="CL189" s="1855"/>
      <c r="CM189" s="1855"/>
      <c r="CN189" s="1855"/>
      <c r="CO189" s="1855"/>
      <c r="CP189" s="1855"/>
      <c r="CQ189" s="1855"/>
      <c r="CR189" s="1855"/>
      <c r="CS189" s="1855"/>
      <c r="CT189" s="1855"/>
      <c r="CU189" s="1855"/>
      <c r="CV189" s="1855"/>
      <c r="CW189" s="1855"/>
      <c r="CX189" s="1855"/>
      <c r="CY189" s="1855"/>
      <c r="CZ189" s="1855"/>
    </row>
    <row r="190" s="424" customFormat="true" ht="15" customHeight="true" x14ac:dyDescent="0.2">
      <c r="A190" s="1573"/>
      <c r="B190" s="1746"/>
      <c r="C190" s="1673"/>
      <c r="D190" s="1674"/>
      <c r="E190" s="1674"/>
      <c r="F190" s="1674"/>
      <c r="G190" s="1675"/>
      <c r="H190" s="1676"/>
      <c r="I190" s="1674"/>
      <c r="J190" s="1674"/>
      <c r="K190" s="1674"/>
      <c r="L190" s="1677"/>
      <c r="M190" s="1678"/>
      <c r="N190" s="1674"/>
      <c r="O190" s="1674"/>
      <c r="P190" s="1674"/>
      <c r="Q190" s="1675"/>
      <c r="R190" s="1676"/>
      <c r="S190" s="1674"/>
      <c r="T190" s="1674"/>
      <c r="U190" s="1674"/>
      <c r="V190" s="1674"/>
      <c r="W190" s="1674"/>
      <c r="X190" s="1674"/>
      <c r="Y190" s="1674"/>
      <c r="Z190" s="1674"/>
      <c r="AA190" s="1674"/>
      <c r="AB190" s="1674"/>
      <c r="AC190" s="1674"/>
      <c r="AD190" s="1948"/>
      <c r="AE190" s="615"/>
      <c r="AF190" s="615"/>
      <c r="AG190" s="615"/>
      <c r="AH190" s="615"/>
      <c r="AI190" s="615"/>
      <c r="AJ190" s="615"/>
      <c r="AK190" s="615"/>
      <c r="AL190" s="615"/>
      <c r="AM190" s="615"/>
      <c r="AN190" s="615"/>
      <c r="AO190" s="615"/>
      <c r="AP190" s="615"/>
      <c r="AQ190" s="615"/>
      <c r="AR190" s="615"/>
      <c r="AS190" s="615"/>
      <c r="AT190" s="615"/>
      <c r="AU190" s="615"/>
      <c r="AV190" s="615"/>
      <c r="AW190" s="615"/>
      <c r="AX190" s="615"/>
      <c r="AY190" s="61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1855"/>
      <c r="CF190" s="1855"/>
      <c r="CG190" s="1855"/>
      <c r="CH190" s="1855"/>
      <c r="CI190" s="1855"/>
      <c r="CJ190" s="1855"/>
      <c r="CK190" s="1855"/>
      <c r="CL190" s="1855"/>
      <c r="CM190" s="1855"/>
      <c r="CN190" s="1855"/>
      <c r="CO190" s="1855"/>
      <c r="CP190" s="1855"/>
      <c r="CQ190" s="1855"/>
      <c r="CR190" s="1855"/>
      <c r="CS190" s="1855"/>
      <c r="CT190" s="1855"/>
      <c r="CU190" s="1855"/>
      <c r="CV190" s="1855"/>
      <c r="CW190" s="1855"/>
      <c r="CX190" s="1855"/>
      <c r="CY190" s="1855"/>
      <c r="CZ190" s="1855"/>
    </row>
    <row r="191" s="424" customFormat="true" ht="15" customHeight="true" x14ac:dyDescent="0.2">
      <c r="A191" s="1573"/>
      <c r="B191" s="1746"/>
      <c r="C191" s="1673"/>
      <c r="D191" s="1674"/>
      <c r="E191" s="1674"/>
      <c r="F191" s="1674"/>
      <c r="G191" s="1675"/>
      <c r="H191" s="1676"/>
      <c r="I191" s="1674"/>
      <c r="J191" s="1674"/>
      <c r="K191" s="1674"/>
      <c r="L191" s="1677"/>
      <c r="M191" s="1678"/>
      <c r="N191" s="1674"/>
      <c r="O191" s="1674"/>
      <c r="P191" s="1674"/>
      <c r="Q191" s="1675"/>
      <c r="R191" s="1676"/>
      <c r="S191" s="1674"/>
      <c r="T191" s="1674"/>
      <c r="U191" s="1674"/>
      <c r="V191" s="1674"/>
      <c r="W191" s="1674"/>
      <c r="X191" s="1674"/>
      <c r="Y191" s="1674"/>
      <c r="Z191" s="1674"/>
      <c r="AA191" s="1674"/>
      <c r="AB191" s="1674"/>
      <c r="AC191" s="1674"/>
      <c r="AD191" s="1948"/>
      <c r="AE191" s="615"/>
      <c r="AF191" s="615"/>
      <c r="AG191" s="615"/>
      <c r="AH191" s="615"/>
      <c r="AI191" s="615"/>
      <c r="AJ191" s="615"/>
      <c r="AK191" s="615"/>
      <c r="AL191" s="615"/>
      <c r="AM191" s="615"/>
      <c r="AN191" s="615"/>
      <c r="AO191" s="615"/>
      <c r="AP191" s="615"/>
      <c r="AQ191" s="615"/>
      <c r="AR191" s="615"/>
      <c r="AS191" s="615"/>
      <c r="AT191" s="615"/>
      <c r="AU191" s="615"/>
      <c r="AV191" s="615"/>
      <c r="AW191" s="615"/>
      <c r="AX191" s="615"/>
      <c r="AY191" s="61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1855"/>
      <c r="CF191" s="1855"/>
      <c r="CG191" s="1855"/>
      <c r="CH191" s="1855"/>
      <c r="CI191" s="1855"/>
      <c r="CJ191" s="1855"/>
      <c r="CK191" s="1855"/>
      <c r="CL191" s="1855"/>
      <c r="CM191" s="1855"/>
      <c r="CN191" s="1855"/>
      <c r="CO191" s="1855"/>
      <c r="CP191" s="1855"/>
      <c r="CQ191" s="1855"/>
      <c r="CR191" s="1855"/>
      <c r="CS191" s="1855"/>
      <c r="CT191" s="1855"/>
      <c r="CU191" s="1855"/>
      <c r="CV191" s="1855"/>
      <c r="CW191" s="1855"/>
      <c r="CX191" s="1855"/>
      <c r="CY191" s="1855"/>
      <c r="CZ191" s="1855"/>
    </row>
    <row r="192" s="424" customFormat="true" ht="15" customHeight="true" x14ac:dyDescent="0.2">
      <c r="A192" s="1573"/>
      <c r="B192" s="1746"/>
      <c r="C192" s="1673"/>
      <c r="D192" s="1674"/>
      <c r="E192" s="1674"/>
      <c r="F192" s="1674"/>
      <c r="G192" s="1675"/>
      <c r="H192" s="1676"/>
      <c r="I192" s="1674"/>
      <c r="J192" s="1674"/>
      <c r="K192" s="1674"/>
      <c r="L192" s="1677"/>
      <c r="M192" s="1678"/>
      <c r="N192" s="1674"/>
      <c r="O192" s="1674"/>
      <c r="P192" s="1674"/>
      <c r="Q192" s="1675"/>
      <c r="R192" s="1676"/>
      <c r="S192" s="1674"/>
      <c r="T192" s="1674"/>
      <c r="U192" s="1674"/>
      <c r="V192" s="1674"/>
      <c r="W192" s="1674"/>
      <c r="X192" s="1674"/>
      <c r="Y192" s="1674"/>
      <c r="Z192" s="1674"/>
      <c r="AA192" s="1674"/>
      <c r="AB192" s="1674"/>
      <c r="AC192" s="1674"/>
      <c r="AD192" s="1948"/>
      <c r="AE192" s="615"/>
      <c r="AF192" s="615"/>
      <c r="AG192" s="615"/>
      <c r="AH192" s="615"/>
      <c r="AI192" s="615"/>
      <c r="AJ192" s="615"/>
      <c r="AK192" s="615"/>
      <c r="AL192" s="615"/>
      <c r="AM192" s="615"/>
      <c r="AN192" s="615"/>
      <c r="AO192" s="615"/>
      <c r="AP192" s="615"/>
      <c r="AQ192" s="615"/>
      <c r="AR192" s="615"/>
      <c r="AS192" s="615"/>
      <c r="AT192" s="615"/>
      <c r="AU192" s="615"/>
      <c r="AV192" s="615"/>
      <c r="AW192" s="615"/>
      <c r="AX192" s="615"/>
      <c r="AY192" s="61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1855"/>
      <c r="CF192" s="1855"/>
      <c r="CG192" s="1855"/>
      <c r="CH192" s="1855"/>
      <c r="CI192" s="1855"/>
      <c r="CJ192" s="1855"/>
      <c r="CK192" s="1855"/>
      <c r="CL192" s="1855"/>
      <c r="CM192" s="1855"/>
      <c r="CN192" s="1855"/>
      <c r="CO192" s="1855"/>
      <c r="CP192" s="1855"/>
      <c r="CQ192" s="1855"/>
      <c r="CR192" s="1855"/>
      <c r="CS192" s="1855"/>
      <c r="CT192" s="1855"/>
      <c r="CU192" s="1855"/>
      <c r="CV192" s="1855"/>
      <c r="CW192" s="1855"/>
      <c r="CX192" s="1855"/>
      <c r="CY192" s="1855"/>
      <c r="CZ192" s="1855"/>
    </row>
    <row r="193" s="424" customFormat="true" ht="15" customHeight="true" x14ac:dyDescent="0.2">
      <c r="A193" s="1573"/>
      <c r="B193" s="1746"/>
      <c r="C193" s="1673"/>
      <c r="D193" s="1674"/>
      <c r="E193" s="1674"/>
      <c r="F193" s="1674"/>
      <c r="G193" s="1675"/>
      <c r="H193" s="1676"/>
      <c r="I193" s="1674"/>
      <c r="J193" s="1674"/>
      <c r="K193" s="1674"/>
      <c r="L193" s="1677"/>
      <c r="M193" s="1678"/>
      <c r="N193" s="1674"/>
      <c r="O193" s="1674"/>
      <c r="P193" s="1674"/>
      <c r="Q193" s="1675"/>
      <c r="R193" s="1676"/>
      <c r="S193" s="1674"/>
      <c r="T193" s="1674"/>
      <c r="U193" s="1674"/>
      <c r="V193" s="1674"/>
      <c r="W193" s="1674"/>
      <c r="X193" s="1674"/>
      <c r="Y193" s="1674"/>
      <c r="Z193" s="1674"/>
      <c r="AA193" s="1674"/>
      <c r="AB193" s="1674"/>
      <c r="AC193" s="1674"/>
      <c r="AD193" s="1948"/>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1855"/>
      <c r="CF193" s="1855"/>
      <c r="CG193" s="1855"/>
      <c r="CH193" s="1855"/>
      <c r="CI193" s="1855"/>
      <c r="CJ193" s="1855"/>
      <c r="CK193" s="1855"/>
      <c r="CL193" s="1855"/>
      <c r="CM193" s="1855"/>
      <c r="CN193" s="1855"/>
      <c r="CO193" s="1855"/>
      <c r="CP193" s="1855"/>
      <c r="CQ193" s="1855"/>
      <c r="CR193" s="1855"/>
      <c r="CS193" s="1855"/>
      <c r="CT193" s="1855"/>
      <c r="CU193" s="1855"/>
      <c r="CV193" s="1855"/>
      <c r="CW193" s="1855"/>
      <c r="CX193" s="1855"/>
      <c r="CY193" s="1855"/>
      <c r="CZ193" s="1855"/>
    </row>
    <row r="194" s="424" customFormat="true" ht="15" customHeight="true" x14ac:dyDescent="0.2">
      <c r="A194" s="1574"/>
      <c r="B194" s="1747"/>
      <c r="C194" s="1679"/>
      <c r="D194" s="1680"/>
      <c r="E194" s="1680"/>
      <c r="F194" s="1680"/>
      <c r="G194" s="1681"/>
      <c r="H194" s="1682"/>
      <c r="I194" s="1680"/>
      <c r="J194" s="1680"/>
      <c r="K194" s="1680"/>
      <c r="L194" s="1683"/>
      <c r="M194" s="1684"/>
      <c r="N194" s="1680"/>
      <c r="O194" s="1680"/>
      <c r="P194" s="1680"/>
      <c r="Q194" s="1681"/>
      <c r="R194" s="1682"/>
      <c r="S194" s="1680"/>
      <c r="T194" s="1680"/>
      <c r="U194" s="1680"/>
      <c r="V194" s="1680"/>
      <c r="W194" s="1680"/>
      <c r="X194" s="1680"/>
      <c r="Y194" s="1680"/>
      <c r="Z194" s="1680"/>
      <c r="AA194" s="1680"/>
      <c r="AB194" s="1680"/>
      <c r="AC194" s="1680"/>
      <c r="AD194" s="1949"/>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1855"/>
      <c r="CF194" s="1855"/>
      <c r="CG194" s="1855"/>
      <c r="CH194" s="1855"/>
      <c r="CI194" s="1855"/>
      <c r="CJ194" s="1855"/>
      <c r="CK194" s="1855"/>
      <c r="CL194" s="1855"/>
      <c r="CM194" s="1855"/>
      <c r="CN194" s="1855"/>
      <c r="CO194" s="1855"/>
      <c r="CP194" s="1855"/>
      <c r="CQ194" s="1855"/>
      <c r="CR194" s="1855"/>
      <c r="CS194" s="1855"/>
      <c r="CT194" s="1855"/>
      <c r="CU194" s="1855"/>
      <c r="CV194" s="1855"/>
      <c r="CW194" s="1855"/>
      <c r="CX194" s="1855"/>
      <c r="CY194" s="1855"/>
      <c r="CZ194" s="1855"/>
    </row>
    <row r="195" s="131" customFormat="true" ht="15" customHeight="true" x14ac:dyDescent="0.2">
      <c r="A195" s="707"/>
      <c r="B195" s="798"/>
      <c r="C195" s="888"/>
      <c r="D195" s="879"/>
      <c r="E195" s="879"/>
      <c r="F195" s="879"/>
      <c r="G195" s="880"/>
      <c r="H195" s="889"/>
      <c r="I195" s="879"/>
      <c r="J195" s="879"/>
      <c r="K195" s="879"/>
      <c r="L195" s="890"/>
      <c r="M195" s="888"/>
      <c r="N195" s="879"/>
      <c r="O195" s="879"/>
      <c r="P195" s="879"/>
      <c r="Q195" s="880"/>
      <c r="R195" s="889"/>
      <c r="S195" s="879"/>
      <c r="T195" s="879"/>
      <c r="U195" s="879"/>
      <c r="V195" s="879"/>
      <c r="W195" s="879"/>
      <c r="X195" s="879"/>
      <c r="Y195" s="879"/>
      <c r="Z195" s="879"/>
      <c r="AA195" s="879"/>
      <c r="AB195" s="879"/>
      <c r="AC195" s="879"/>
      <c r="AD195" s="890"/>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1855"/>
      <c r="CF195" s="1855"/>
      <c r="CG195" s="1855"/>
      <c r="CH195" s="1855"/>
      <c r="CI195" s="1855"/>
      <c r="CJ195" s="1855"/>
      <c r="CK195" s="1855"/>
      <c r="CL195" s="1855"/>
      <c r="CM195" s="1855"/>
      <c r="CN195" s="1855"/>
      <c r="CO195" s="1855"/>
      <c r="CP195" s="1855"/>
      <c r="CQ195" s="1855"/>
      <c r="CR195" s="1855"/>
      <c r="CS195" s="1855"/>
      <c r="CT195" s="1855"/>
      <c r="CU195" s="1855"/>
      <c r="CV195" s="1855"/>
      <c r="CW195" s="1855"/>
      <c r="CX195" s="1855"/>
      <c r="CY195" s="1855"/>
      <c r="CZ195" s="1855"/>
    </row>
    <row r="196" s="131" customFormat="true" ht="15" customHeight="true" x14ac:dyDescent="0.2">
      <c r="A196" s="707"/>
      <c r="B196" s="798"/>
      <c r="C196" s="888"/>
      <c r="D196" s="879"/>
      <c r="E196" s="879"/>
      <c r="F196" s="879"/>
      <c r="G196" s="880"/>
      <c r="H196" s="889"/>
      <c r="I196" s="879"/>
      <c r="J196" s="879"/>
      <c r="K196" s="879"/>
      <c r="L196" s="890"/>
      <c r="M196" s="888"/>
      <c r="N196" s="879"/>
      <c r="O196" s="879"/>
      <c r="P196" s="879"/>
      <c r="Q196" s="880"/>
      <c r="R196" s="889"/>
      <c r="S196" s="879"/>
      <c r="T196" s="879"/>
      <c r="U196" s="879"/>
      <c r="V196" s="879"/>
      <c r="W196" s="879"/>
      <c r="X196" s="879"/>
      <c r="Y196" s="879"/>
      <c r="Z196" s="879"/>
      <c r="AA196" s="879"/>
      <c r="AB196" s="879"/>
      <c r="AC196" s="879"/>
      <c r="AD196" s="890"/>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1855"/>
      <c r="CF196" s="1855"/>
      <c r="CG196" s="1855"/>
      <c r="CH196" s="1855"/>
      <c r="CI196" s="1855"/>
      <c r="CJ196" s="1855"/>
      <c r="CK196" s="1855"/>
      <c r="CL196" s="1855"/>
      <c r="CM196" s="1855"/>
      <c r="CN196" s="1855"/>
      <c r="CO196" s="1855"/>
      <c r="CP196" s="1855"/>
      <c r="CQ196" s="1855"/>
      <c r="CR196" s="1855"/>
      <c r="CS196" s="1855"/>
      <c r="CT196" s="1855"/>
      <c r="CU196" s="1855"/>
      <c r="CV196" s="1855"/>
      <c r="CW196" s="1855"/>
      <c r="CX196" s="1855"/>
      <c r="CY196" s="1855"/>
      <c r="CZ196" s="1855"/>
    </row>
    <row r="197" s="131" customFormat="true" ht="15" customHeight="true" x14ac:dyDescent="0.2">
      <c r="A197" s="707"/>
      <c r="B197" s="798"/>
      <c r="C197" s="888"/>
      <c r="D197" s="879"/>
      <c r="E197" s="879"/>
      <c r="F197" s="879"/>
      <c r="G197" s="880"/>
      <c r="H197" s="889"/>
      <c r="I197" s="879"/>
      <c r="J197" s="879"/>
      <c r="K197" s="879"/>
      <c r="L197" s="890"/>
      <c r="M197" s="888"/>
      <c r="N197" s="879"/>
      <c r="O197" s="879"/>
      <c r="P197" s="879"/>
      <c r="Q197" s="880"/>
      <c r="R197" s="889"/>
      <c r="S197" s="879"/>
      <c r="T197" s="879"/>
      <c r="U197" s="879"/>
      <c r="V197" s="879"/>
      <c r="W197" s="879"/>
      <c r="X197" s="879"/>
      <c r="Y197" s="879"/>
      <c r="Z197" s="879"/>
      <c r="AA197" s="879"/>
      <c r="AB197" s="879"/>
      <c r="AC197" s="879"/>
      <c r="AD197" s="890"/>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1855"/>
      <c r="CF197" s="1855"/>
      <c r="CG197" s="1855"/>
      <c r="CH197" s="1855"/>
      <c r="CI197" s="1855"/>
      <c r="CJ197" s="1855"/>
      <c r="CK197" s="1855"/>
      <c r="CL197" s="1855"/>
      <c r="CM197" s="1855"/>
      <c r="CN197" s="1855"/>
      <c r="CO197" s="1855"/>
      <c r="CP197" s="1855"/>
      <c r="CQ197" s="1855"/>
      <c r="CR197" s="1855"/>
      <c r="CS197" s="1855"/>
      <c r="CT197" s="1855"/>
      <c r="CU197" s="1855"/>
      <c r="CV197" s="1855"/>
      <c r="CW197" s="1855"/>
      <c r="CX197" s="1855"/>
      <c r="CY197" s="1855"/>
      <c r="CZ197" s="1855"/>
    </row>
    <row r="198" s="131" customFormat="true" ht="15" customHeight="true" x14ac:dyDescent="0.2">
      <c r="A198" s="707"/>
      <c r="B198" s="798"/>
      <c r="C198" s="888"/>
      <c r="D198" s="879"/>
      <c r="E198" s="879"/>
      <c r="F198" s="879"/>
      <c r="G198" s="880"/>
      <c r="H198" s="889"/>
      <c r="I198" s="879"/>
      <c r="J198" s="879"/>
      <c r="K198" s="879"/>
      <c r="L198" s="890"/>
      <c r="M198" s="888"/>
      <c r="N198" s="879"/>
      <c r="O198" s="879"/>
      <c r="P198" s="879"/>
      <c r="Q198" s="880"/>
      <c r="R198" s="889"/>
      <c r="S198" s="879"/>
      <c r="T198" s="879"/>
      <c r="U198" s="879"/>
      <c r="V198" s="879"/>
      <c r="W198" s="879"/>
      <c r="X198" s="879"/>
      <c r="Y198" s="879"/>
      <c r="Z198" s="879"/>
      <c r="AA198" s="879"/>
      <c r="AB198" s="879"/>
      <c r="AC198" s="879"/>
      <c r="AD198" s="890"/>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1855"/>
      <c r="CF198" s="1855"/>
      <c r="CG198" s="1855"/>
      <c r="CH198" s="1855"/>
      <c r="CI198" s="1855"/>
      <c r="CJ198" s="1855"/>
      <c r="CK198" s="1855"/>
      <c r="CL198" s="1855"/>
      <c r="CM198" s="1855"/>
      <c r="CN198" s="1855"/>
      <c r="CO198" s="1855"/>
      <c r="CP198" s="1855"/>
      <c r="CQ198" s="1855"/>
      <c r="CR198" s="1855"/>
      <c r="CS198" s="1855"/>
      <c r="CT198" s="1855"/>
      <c r="CU198" s="1855"/>
      <c r="CV198" s="1855"/>
      <c r="CW198" s="1855"/>
      <c r="CX198" s="1855"/>
      <c r="CY198" s="1855"/>
      <c r="CZ198" s="1855"/>
    </row>
    <row r="199" s="131" customFormat="true" ht="15" customHeight="true" x14ac:dyDescent="0.2">
      <c r="A199" s="707"/>
      <c r="B199" s="798"/>
      <c r="C199" s="888"/>
      <c r="D199" s="879"/>
      <c r="E199" s="879"/>
      <c r="F199" s="879"/>
      <c r="G199" s="880"/>
      <c r="H199" s="889"/>
      <c r="I199" s="879"/>
      <c r="J199" s="879"/>
      <c r="K199" s="879"/>
      <c r="L199" s="890"/>
      <c r="M199" s="888"/>
      <c r="N199" s="879"/>
      <c r="O199" s="879"/>
      <c r="P199" s="879"/>
      <c r="Q199" s="880"/>
      <c r="R199" s="889"/>
      <c r="S199" s="879"/>
      <c r="T199" s="879"/>
      <c r="U199" s="879"/>
      <c r="V199" s="879"/>
      <c r="W199" s="879"/>
      <c r="X199" s="879"/>
      <c r="Y199" s="879"/>
      <c r="Z199" s="879"/>
      <c r="AA199" s="879"/>
      <c r="AB199" s="879"/>
      <c r="AC199" s="879"/>
      <c r="AD199" s="890"/>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1855"/>
      <c r="CF199" s="1855"/>
      <c r="CG199" s="1855"/>
      <c r="CH199" s="1855"/>
      <c r="CI199" s="1855"/>
      <c r="CJ199" s="1855"/>
      <c r="CK199" s="1855"/>
      <c r="CL199" s="1855"/>
      <c r="CM199" s="1855"/>
      <c r="CN199" s="1855"/>
      <c r="CO199" s="1855"/>
      <c r="CP199" s="1855"/>
      <c r="CQ199" s="1855"/>
      <c r="CR199" s="1855"/>
      <c r="CS199" s="1855"/>
      <c r="CT199" s="1855"/>
      <c r="CU199" s="1855"/>
      <c r="CV199" s="1855"/>
      <c r="CW199" s="1855"/>
      <c r="CX199" s="1855"/>
      <c r="CY199" s="1855"/>
      <c r="CZ199" s="1855"/>
    </row>
    <row r="200" s="131" customFormat="true" ht="15" customHeight="true" x14ac:dyDescent="0.2">
      <c r="A200" s="707"/>
      <c r="B200" s="798"/>
      <c r="C200" s="888"/>
      <c r="D200" s="879"/>
      <c r="E200" s="879"/>
      <c r="F200" s="879"/>
      <c r="G200" s="880"/>
      <c r="H200" s="889"/>
      <c r="I200" s="879"/>
      <c r="J200" s="879"/>
      <c r="K200" s="879"/>
      <c r="L200" s="890"/>
      <c r="M200" s="888"/>
      <c r="N200" s="879"/>
      <c r="O200" s="879"/>
      <c r="P200" s="879"/>
      <c r="Q200" s="880"/>
      <c r="R200" s="889"/>
      <c r="S200" s="879"/>
      <c r="T200" s="879"/>
      <c r="U200" s="879"/>
      <c r="V200" s="879"/>
      <c r="W200" s="879"/>
      <c r="X200" s="879"/>
      <c r="Y200" s="879"/>
      <c r="Z200" s="879"/>
      <c r="AA200" s="879"/>
      <c r="AB200" s="879"/>
      <c r="AC200" s="879"/>
      <c r="AD200" s="890"/>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1855"/>
      <c r="CF200" s="1855"/>
      <c r="CG200" s="1855"/>
      <c r="CH200" s="1855"/>
      <c r="CI200" s="1855"/>
      <c r="CJ200" s="1855"/>
      <c r="CK200" s="1855"/>
      <c r="CL200" s="1855"/>
      <c r="CM200" s="1855"/>
      <c r="CN200" s="1855"/>
      <c r="CO200" s="1855"/>
      <c r="CP200" s="1855"/>
      <c r="CQ200" s="1855"/>
      <c r="CR200" s="1855"/>
      <c r="CS200" s="1855"/>
      <c r="CT200" s="1855"/>
      <c r="CU200" s="1855"/>
      <c r="CV200" s="1855"/>
      <c r="CW200" s="1855"/>
      <c r="CX200" s="1855"/>
      <c r="CY200" s="1855"/>
      <c r="CZ200" s="1855"/>
    </row>
    <row r="201" s="131" customFormat="true" ht="15" customHeight="true" x14ac:dyDescent="0.2">
      <c r="A201" s="707"/>
      <c r="B201" s="798"/>
      <c r="C201" s="888"/>
      <c r="D201" s="879"/>
      <c r="E201" s="879"/>
      <c r="F201" s="879"/>
      <c r="G201" s="880"/>
      <c r="H201" s="889"/>
      <c r="I201" s="879"/>
      <c r="J201" s="879"/>
      <c r="K201" s="879"/>
      <c r="L201" s="890"/>
      <c r="M201" s="888"/>
      <c r="N201" s="879"/>
      <c r="O201" s="879"/>
      <c r="P201" s="879"/>
      <c r="Q201" s="880"/>
      <c r="R201" s="889"/>
      <c r="S201" s="879"/>
      <c r="T201" s="879"/>
      <c r="U201" s="879"/>
      <c r="V201" s="879"/>
      <c r="W201" s="879"/>
      <c r="X201" s="879"/>
      <c r="Y201" s="879"/>
      <c r="Z201" s="879"/>
      <c r="AA201" s="879"/>
      <c r="AB201" s="879"/>
      <c r="AC201" s="879"/>
      <c r="AD201" s="890"/>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1855"/>
      <c r="CF201" s="1855"/>
      <c r="CG201" s="1855"/>
      <c r="CH201" s="1855"/>
      <c r="CI201" s="1855"/>
      <c r="CJ201" s="1855"/>
      <c r="CK201" s="1855"/>
      <c r="CL201" s="1855"/>
      <c r="CM201" s="1855"/>
      <c r="CN201" s="1855"/>
      <c r="CO201" s="1855"/>
      <c r="CP201" s="1855"/>
      <c r="CQ201" s="1855"/>
      <c r="CR201" s="1855"/>
      <c r="CS201" s="1855"/>
      <c r="CT201" s="1855"/>
      <c r="CU201" s="1855"/>
      <c r="CV201" s="1855"/>
      <c r="CW201" s="1855"/>
      <c r="CX201" s="1855"/>
      <c r="CY201" s="1855"/>
      <c r="CZ201" s="1855"/>
    </row>
    <row r="202" s="131" customFormat="true" ht="15" customHeight="true" x14ac:dyDescent="0.2">
      <c r="A202" s="707"/>
      <c r="B202" s="798"/>
      <c r="C202" s="888"/>
      <c r="D202" s="879"/>
      <c r="E202" s="879"/>
      <c r="F202" s="879"/>
      <c r="G202" s="880"/>
      <c r="H202" s="889"/>
      <c r="I202" s="879"/>
      <c r="J202" s="879"/>
      <c r="K202" s="879"/>
      <c r="L202" s="890"/>
      <c r="M202" s="888"/>
      <c r="N202" s="879"/>
      <c r="O202" s="879"/>
      <c r="P202" s="879"/>
      <c r="Q202" s="880"/>
      <c r="R202" s="889"/>
      <c r="S202" s="879"/>
      <c r="T202" s="879"/>
      <c r="U202" s="879"/>
      <c r="V202" s="879"/>
      <c r="W202" s="879"/>
      <c r="X202" s="879"/>
      <c r="Y202" s="879"/>
      <c r="Z202" s="879"/>
      <c r="AA202" s="879"/>
      <c r="AB202" s="879"/>
      <c r="AC202" s="879"/>
      <c r="AD202" s="890"/>
      <c r="AE202" s="615"/>
      <c r="AF202" s="615"/>
      <c r="AG202" s="615"/>
      <c r="AH202" s="615"/>
      <c r="AI202" s="615"/>
      <c r="AJ202" s="615"/>
      <c r="AK202" s="615"/>
      <c r="AL202" s="615"/>
      <c r="AM202" s="615"/>
      <c r="AN202" s="615"/>
      <c r="AO202" s="615"/>
      <c r="AP202" s="615"/>
      <c r="AQ202" s="615"/>
      <c r="AR202" s="615"/>
      <c r="AS202" s="615"/>
      <c r="AT202" s="615"/>
      <c r="AU202" s="615"/>
      <c r="AV202" s="615"/>
      <c r="AW202" s="615"/>
      <c r="AX202" s="615"/>
      <c r="AY202" s="61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1855"/>
      <c r="CF202" s="1855"/>
      <c r="CG202" s="1855"/>
      <c r="CH202" s="1855"/>
      <c r="CI202" s="1855"/>
      <c r="CJ202" s="1855"/>
      <c r="CK202" s="1855"/>
      <c r="CL202" s="1855"/>
      <c r="CM202" s="1855"/>
      <c r="CN202" s="1855"/>
      <c r="CO202" s="1855"/>
      <c r="CP202" s="1855"/>
      <c r="CQ202" s="1855"/>
      <c r="CR202" s="1855"/>
      <c r="CS202" s="1855"/>
      <c r="CT202" s="1855"/>
      <c r="CU202" s="1855"/>
      <c r="CV202" s="1855"/>
      <c r="CW202" s="1855"/>
      <c r="CX202" s="1855"/>
      <c r="CY202" s="1855"/>
      <c r="CZ202" s="1855"/>
    </row>
    <row r="203" s="634" customFormat="true" ht="15" customHeight="true" x14ac:dyDescent="0.2">
      <c r="A203" s="1573"/>
      <c r="B203" s="1746"/>
      <c r="C203" s="1661"/>
      <c r="D203" s="1662"/>
      <c r="E203" s="1662"/>
      <c r="F203" s="1662"/>
      <c r="G203" s="1663"/>
      <c r="H203" s="1664"/>
      <c r="I203" s="1662"/>
      <c r="J203" s="1662"/>
      <c r="K203" s="1662"/>
      <c r="L203" s="1665"/>
      <c r="M203" s="1666"/>
      <c r="N203" s="1662"/>
      <c r="O203" s="1662"/>
      <c r="P203" s="1662"/>
      <c r="Q203" s="1663"/>
      <c r="R203" s="1664"/>
      <c r="S203" s="1662"/>
      <c r="T203" s="1662"/>
      <c r="U203" s="1662"/>
      <c r="V203" s="1662"/>
      <c r="W203" s="1662"/>
      <c r="X203" s="1662"/>
      <c r="Y203" s="1662"/>
      <c r="Z203" s="1662"/>
      <c r="AA203" s="1662"/>
      <c r="AB203" s="1662"/>
      <c r="AC203" s="1662"/>
      <c r="AD203" s="1944"/>
      <c r="AE203" s="615"/>
      <c r="AF203" s="615"/>
      <c r="AG203" s="615"/>
      <c r="AH203" s="615"/>
      <c r="AI203" s="615"/>
      <c r="AJ203" s="615"/>
      <c r="AK203" s="615"/>
      <c r="AL203" s="615"/>
      <c r="AM203" s="615"/>
      <c r="AN203" s="615"/>
      <c r="AO203" s="615"/>
      <c r="AP203" s="615"/>
      <c r="AQ203" s="615"/>
      <c r="AR203" s="615"/>
      <c r="AS203" s="615"/>
      <c r="AT203" s="615"/>
      <c r="AU203" s="615"/>
      <c r="AV203" s="615"/>
      <c r="AW203" s="615"/>
      <c r="AX203" s="615"/>
      <c r="AY203" s="615"/>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1855"/>
      <c r="CF203" s="1855"/>
      <c r="CG203" s="1855"/>
      <c r="CH203" s="1855"/>
      <c r="CI203" s="1855"/>
      <c r="CJ203" s="1855"/>
      <c r="CK203" s="1855"/>
      <c r="CL203" s="1855"/>
      <c r="CM203" s="1855"/>
      <c r="CN203" s="1855"/>
      <c r="CO203" s="1855"/>
      <c r="CP203" s="1855"/>
      <c r="CQ203" s="1855"/>
      <c r="CR203" s="1855"/>
      <c r="CS203" s="1855"/>
      <c r="CT203" s="1855"/>
      <c r="CU203" s="1855"/>
      <c r="CV203" s="1855"/>
      <c r="CW203" s="1855"/>
      <c r="CX203" s="1855"/>
      <c r="CY203" s="1855"/>
      <c r="CZ203" s="1855"/>
    </row>
    <row r="204" s="634" customFormat="true" ht="15" customHeight="true" x14ac:dyDescent="0.2">
      <c r="A204" s="1573"/>
      <c r="B204" s="1746"/>
      <c r="C204" s="1661"/>
      <c r="D204" s="1662"/>
      <c r="E204" s="1662"/>
      <c r="F204" s="1662"/>
      <c r="G204" s="1663"/>
      <c r="H204" s="1664"/>
      <c r="I204" s="1662"/>
      <c r="J204" s="1662"/>
      <c r="K204" s="1662"/>
      <c r="L204" s="1665"/>
      <c r="M204" s="1666"/>
      <c r="N204" s="1662"/>
      <c r="O204" s="1662"/>
      <c r="P204" s="1662"/>
      <c r="Q204" s="1663"/>
      <c r="R204" s="1664"/>
      <c r="S204" s="1662"/>
      <c r="T204" s="1662"/>
      <c r="U204" s="1662"/>
      <c r="V204" s="1662"/>
      <c r="W204" s="1662"/>
      <c r="X204" s="1662"/>
      <c r="Y204" s="1662"/>
      <c r="Z204" s="1662"/>
      <c r="AA204" s="1662"/>
      <c r="AB204" s="1662"/>
      <c r="AC204" s="1662"/>
      <c r="AD204" s="1944"/>
      <c r="AE204" s="615"/>
      <c r="AF204" s="615"/>
      <c r="AG204" s="615"/>
      <c r="AH204" s="615"/>
      <c r="AI204" s="615"/>
      <c r="AJ204" s="615"/>
      <c r="AK204" s="615"/>
      <c r="AL204" s="615"/>
      <c r="AM204" s="615"/>
      <c r="AN204" s="615"/>
      <c r="AO204" s="615"/>
      <c r="AP204" s="615"/>
      <c r="AQ204" s="615"/>
      <c r="AR204" s="615"/>
      <c r="AS204" s="615"/>
      <c r="AT204" s="615"/>
      <c r="AU204" s="615"/>
      <c r="AV204" s="615"/>
      <c r="AW204" s="615"/>
      <c r="AX204" s="615"/>
      <c r="AY204" s="61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1855"/>
      <c r="CF204" s="1855"/>
      <c r="CG204" s="1855"/>
      <c r="CH204" s="1855"/>
      <c r="CI204" s="1855"/>
      <c r="CJ204" s="1855"/>
      <c r="CK204" s="1855"/>
      <c r="CL204" s="1855"/>
      <c r="CM204" s="1855"/>
      <c r="CN204" s="1855"/>
      <c r="CO204" s="1855"/>
      <c r="CP204" s="1855"/>
      <c r="CQ204" s="1855"/>
      <c r="CR204" s="1855"/>
      <c r="CS204" s="1855"/>
      <c r="CT204" s="1855"/>
      <c r="CU204" s="1855"/>
      <c r="CV204" s="1855"/>
      <c r="CW204" s="1855"/>
      <c r="CX204" s="1855"/>
      <c r="CY204" s="1855"/>
      <c r="CZ204" s="1855"/>
    </row>
    <row r="205" s="634" customFormat="true" ht="15" customHeight="true" x14ac:dyDescent="0.2">
      <c r="A205" s="1580"/>
      <c r="B205" s="1748"/>
      <c r="C205" s="1685"/>
      <c r="D205" s="1686"/>
      <c r="E205" s="1686"/>
      <c r="F205" s="1686"/>
      <c r="G205" s="1687"/>
      <c r="H205" s="1688"/>
      <c r="I205" s="1686"/>
      <c r="J205" s="1686"/>
      <c r="K205" s="1686"/>
      <c r="L205" s="1689"/>
      <c r="M205" s="1690"/>
      <c r="N205" s="1686"/>
      <c r="O205" s="1686"/>
      <c r="P205" s="1686"/>
      <c r="Q205" s="1687"/>
      <c r="R205" s="1688"/>
      <c r="S205" s="1686"/>
      <c r="T205" s="1686"/>
      <c r="U205" s="1686"/>
      <c r="V205" s="1686"/>
      <c r="W205" s="1686"/>
      <c r="X205" s="1686"/>
      <c r="Y205" s="1686"/>
      <c r="Z205" s="1686"/>
      <c r="AA205" s="1686"/>
      <c r="AB205" s="1686"/>
      <c r="AC205" s="1686"/>
      <c r="AD205" s="1950"/>
      <c r="AE205" s="615"/>
      <c r="AF205" s="615"/>
      <c r="AG205" s="615"/>
      <c r="AH205" s="615"/>
      <c r="AI205" s="615"/>
      <c r="AJ205" s="615"/>
      <c r="AK205" s="615"/>
      <c r="AL205" s="615"/>
      <c r="AM205" s="615"/>
      <c r="AN205" s="615"/>
      <c r="AO205" s="615"/>
      <c r="AP205" s="615"/>
      <c r="AQ205" s="615"/>
      <c r="AR205" s="615"/>
      <c r="AS205" s="615"/>
      <c r="AT205" s="615"/>
      <c r="AU205" s="615"/>
      <c r="AV205" s="615"/>
      <c r="AW205" s="615"/>
      <c r="AX205" s="615"/>
      <c r="AY205" s="61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1855"/>
      <c r="CF205" s="1855"/>
      <c r="CG205" s="1855"/>
      <c r="CH205" s="1855"/>
      <c r="CI205" s="1855"/>
      <c r="CJ205" s="1855"/>
      <c r="CK205" s="1855"/>
      <c r="CL205" s="1855"/>
      <c r="CM205" s="1855"/>
      <c r="CN205" s="1855"/>
      <c r="CO205" s="1855"/>
      <c r="CP205" s="1855"/>
      <c r="CQ205" s="1855"/>
      <c r="CR205" s="1855"/>
      <c r="CS205" s="1855"/>
      <c r="CT205" s="1855"/>
      <c r="CU205" s="1855"/>
      <c r="CV205" s="1855"/>
      <c r="CW205" s="1855"/>
      <c r="CX205" s="1855"/>
      <c r="CY205" s="1855"/>
      <c r="CZ205" s="1855"/>
    </row>
    <row r="206" s="634" customFormat="true" ht="250.15" customHeight="true" x14ac:dyDescent="0.2">
      <c r="B206" s="645"/>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1" t="str">
        <f>A1026</f>
        <v>Namibia</v>
      </c>
      <c r="B208" s="2112"/>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2013</v>
      </c>
      <c r="B209" s="139"/>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DHS13</v>
      </c>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40"/>
      <c r="B216" s="638"/>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40"/>
      <c r="B217" s="639"/>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40"/>
      <c r="B218" s="638"/>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41"/>
      <c r="B219" s="642"/>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4" customFormat="true" ht="15" customHeight="true" x14ac:dyDescent="0.2">
      <c r="A220" s="114" t="s">
        <v>86</v>
      </c>
      <c r="B220" s="206"/>
      <c r="C220" s="2113" t="s">
        <v>114</v>
      </c>
      <c r="D220" s="2114"/>
      <c r="E220" s="2114"/>
      <c r="F220" s="2114"/>
      <c r="G220" s="2115"/>
      <c r="H220" s="2364" t="s">
        <v>38</v>
      </c>
      <c r="I220" s="2365"/>
      <c r="J220" s="2365"/>
      <c r="K220" s="2365"/>
      <c r="L220" s="2366"/>
      <c r="M220" s="2367" t="s">
        <v>37</v>
      </c>
      <c r="N220" s="2368"/>
      <c r="O220" s="2368"/>
      <c r="P220" s="2368"/>
      <c r="Q220" s="2369"/>
      <c r="R220" s="1918" t="s">
        <v>137</v>
      </c>
      <c r="S220" s="1929"/>
      <c r="T220" s="1929"/>
      <c r="U220" s="1929"/>
      <c r="V220" s="1929"/>
      <c r="W220" s="1929"/>
      <c r="X220" s="1929"/>
      <c r="Y220" s="1929"/>
      <c r="Z220" s="1929"/>
      <c r="AA220" s="1929"/>
      <c r="AB220" s="1929"/>
      <c r="AC220" s="1929"/>
      <c r="AD220" s="1930"/>
      <c r="AE220" s="615"/>
      <c r="AF220" s="615"/>
      <c r="AG220" s="615"/>
      <c r="AH220" s="615"/>
      <c r="AI220" s="615"/>
      <c r="AJ220" s="615"/>
      <c r="AK220" s="615"/>
      <c r="AL220" s="615"/>
      <c r="AM220" s="615"/>
      <c r="AN220" s="615"/>
      <c r="AO220" s="615"/>
      <c r="AP220" s="615"/>
      <c r="AQ220" s="615"/>
      <c r="AR220" s="615"/>
      <c r="AS220" s="615"/>
      <c r="AT220" s="615"/>
      <c r="AU220" s="615"/>
      <c r="AV220" s="615"/>
      <c r="AW220" s="615"/>
      <c r="AX220" s="615"/>
      <c r="AY220" s="615"/>
      <c r="AZ220" s="216"/>
      <c r="BA220" s="217" t="s">
        <v>128</v>
      </c>
      <c r="BB220" s="114" t="s">
        <v>86</v>
      </c>
      <c r="BC220" s="2208" t="s">
        <v>114</v>
      </c>
      <c r="BD220" s="2209"/>
      <c r="BE220" s="2209"/>
      <c r="BF220" s="2209"/>
      <c r="BG220" s="2210"/>
      <c r="BH220" s="2211" t="s">
        <v>38</v>
      </c>
      <c r="BI220" s="2209"/>
      <c r="BJ220" s="2209"/>
      <c r="BK220" s="2209"/>
      <c r="BL220" s="2210"/>
      <c r="BM220" s="2211" t="s">
        <v>37</v>
      </c>
      <c r="BN220" s="2209"/>
      <c r="BO220" s="2209"/>
      <c r="BP220" s="2209"/>
      <c r="BQ220" s="2212"/>
      <c r="BR220" s="1784" t="s">
        <v>137</v>
      </c>
      <c r="BS220" s="1785"/>
      <c r="BT220" s="1785"/>
      <c r="BU220" s="1785"/>
      <c r="BV220" s="1785"/>
      <c r="BW220" s="1785"/>
      <c r="BX220" s="1785"/>
      <c r="BY220" s="1786"/>
      <c r="BZ220" s="313"/>
      <c r="CA220" s="313"/>
      <c r="CB220" s="313"/>
      <c r="CC220" s="313"/>
      <c r="CD220" s="313"/>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4" customFormat="true" ht="12.75" x14ac:dyDescent="0.2">
      <c r="A221" s="190" t="s">
        <v>87</v>
      </c>
      <c r="B221" s="247"/>
      <c r="C221" s="285" t="s">
        <v>0</v>
      </c>
      <c r="D221" s="286" t="s">
        <v>1</v>
      </c>
      <c r="E221" s="286" t="s">
        <v>2</v>
      </c>
      <c r="F221" s="286" t="s">
        <v>3</v>
      </c>
      <c r="G221" s="287" t="s">
        <v>4</v>
      </c>
      <c r="H221" s="1555" t="s">
        <v>0</v>
      </c>
      <c r="I221" s="1523" t="s">
        <v>1</v>
      </c>
      <c r="J221" s="1523" t="s">
        <v>2</v>
      </c>
      <c r="K221" s="1523" t="s">
        <v>3</v>
      </c>
      <c r="L221" s="1524" t="s">
        <v>4</v>
      </c>
      <c r="M221" s="1545" t="s">
        <v>0</v>
      </c>
      <c r="N221" s="1523" t="s">
        <v>1</v>
      </c>
      <c r="O221" s="1523" t="s">
        <v>2</v>
      </c>
      <c r="P221" s="1523" t="s">
        <v>3</v>
      </c>
      <c r="Q221" s="1567" t="s">
        <v>4</v>
      </c>
      <c r="R221" s="1555" t="s">
        <v>146</v>
      </c>
      <c r="S221" s="1523" t="s">
        <v>147</v>
      </c>
      <c r="T221" s="1523" t="s">
        <v>148</v>
      </c>
      <c r="U221" s="1523" t="s">
        <v>149</v>
      </c>
      <c r="V221" s="1523" t="s">
        <v>150</v>
      </c>
      <c r="W221" s="1523" t="s">
        <v>151</v>
      </c>
      <c r="X221" s="1523" t="s">
        <v>152</v>
      </c>
      <c r="Y221" s="1523" t="s">
        <v>153</v>
      </c>
      <c r="Z221" s="1523" t="s">
        <v>154</v>
      </c>
      <c r="AA221" s="1523" t="s">
        <v>155</v>
      </c>
      <c r="AB221" s="1523" t="s">
        <v>156</v>
      </c>
      <c r="AC221" s="1523" t="s">
        <v>157</v>
      </c>
      <c r="AD221" s="1525" t="s">
        <v>158</v>
      </c>
      <c r="AE221" s="615"/>
      <c r="AF221" s="615"/>
      <c r="AG221" s="615"/>
      <c r="AH221" s="615"/>
      <c r="AI221" s="615"/>
      <c r="AJ221" s="615"/>
      <c r="AK221" s="615"/>
      <c r="AL221" s="615"/>
      <c r="AM221" s="615"/>
      <c r="AN221" s="615"/>
      <c r="AO221" s="615"/>
      <c r="AP221" s="615"/>
      <c r="AQ221" s="615"/>
      <c r="AR221" s="615"/>
      <c r="AS221" s="615"/>
      <c r="AT221" s="615"/>
      <c r="AU221" s="615"/>
      <c r="AV221" s="615"/>
      <c r="AW221" s="615"/>
      <c r="AX221" s="615"/>
      <c r="AY221" s="615"/>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146</v>
      </c>
      <c r="BS221" s="176" t="s">
        <v>147</v>
      </c>
      <c r="BT221" s="176" t="s">
        <v>148</v>
      </c>
      <c r="BU221" s="176" t="s">
        <v>149</v>
      </c>
      <c r="BV221" s="176" t="s">
        <v>150</v>
      </c>
      <c r="BW221" s="176" t="s">
        <v>151</v>
      </c>
      <c r="BX221" s="176" t="s">
        <v>152</v>
      </c>
      <c r="BY221" s="177" t="s">
        <v>153</v>
      </c>
      <c r="BZ221" s="177" t="s">
        <v>154</v>
      </c>
      <c r="CA221" s="177" t="s">
        <v>155</v>
      </c>
      <c r="CB221" s="177" t="s">
        <v>156</v>
      </c>
      <c r="CC221" s="177" t="s">
        <v>157</v>
      </c>
      <c r="CD221" s="177" t="s">
        <v>158</v>
      </c>
      <c r="CE221" s="1856"/>
      <c r="CF221" s="1856"/>
      <c r="CG221" s="1856"/>
      <c r="CH221" s="1856"/>
      <c r="CI221" s="1856"/>
      <c r="CJ221" s="1856"/>
      <c r="CK221" s="1856"/>
      <c r="CL221" s="1856"/>
      <c r="CM221" s="1856"/>
      <c r="CN221" s="1856"/>
      <c r="CO221" s="1856"/>
      <c r="CP221" s="1856"/>
      <c r="CQ221" s="1856"/>
      <c r="CR221" s="1856"/>
      <c r="CS221" s="1856"/>
      <c r="CT221" s="1856"/>
      <c r="CU221" s="1856"/>
      <c r="CV221" s="1856"/>
      <c r="CW221" s="1856"/>
      <c r="CX221" s="1856"/>
      <c r="CY221" s="1856"/>
      <c r="CZ221" s="1856"/>
    </row>
    <row r="222" s="424" customFormat="true" ht="15" customHeight="true" x14ac:dyDescent="0.2">
      <c r="A222" s="2377" t="s">
        <v>36</v>
      </c>
      <c r="B222" s="1749" t="s">
        <v>15</v>
      </c>
      <c r="C222" s="1691">
        <v>17.281098960388423</v>
      </c>
      <c r="D222" s="1692">
        <v>27.09379487665257</v>
      </c>
      <c r="E222" s="1692">
        <v>39.768955291845117</v>
      </c>
      <c r="F222" s="1692">
        <v>56.72925699785737</v>
      </c>
      <c r="G222" s="1693">
        <v>78.534898953812316</v>
      </c>
      <c r="H222" s="1694">
        <v>40.589438273088867</v>
      </c>
      <c r="I222" s="1692">
        <v>50.140002287435948</v>
      </c>
      <c r="J222" s="1692">
        <v>64.738235893272858</v>
      </c>
      <c r="K222" s="1692">
        <v>76.148975570050851</v>
      </c>
      <c r="L222" s="1695">
        <v>80.554178599459064</v>
      </c>
      <c r="M222" s="1696">
        <v>11.820859171056828</v>
      </c>
      <c r="N222" s="1692">
        <v>21.854698327154484</v>
      </c>
      <c r="O222" s="1692">
        <v>23.835979650443772</v>
      </c>
      <c r="P222" s="1692">
        <v>29.857681176462354</v>
      </c>
      <c r="Q222" s="1693">
        <v>50.374710740705417</v>
      </c>
      <c r="R222" s="1694">
        <v>34.120731330254387</v>
      </c>
      <c r="S222" s="1692">
        <v>57.705273134799903</v>
      </c>
      <c r="T222" s="1692">
        <v>57.052523276900793</v>
      </c>
      <c r="U222" s="1692">
        <v>47.499021860815809</v>
      </c>
      <c r="V222" s="1692">
        <v>19.495016242340004</v>
      </c>
      <c r="W222" s="1692">
        <v>63.716007446176462</v>
      </c>
      <c r="X222" s="1692">
        <v>62.14646559320466</v>
      </c>
      <c r="Y222" s="1692">
        <v>18.135126732264311</v>
      </c>
      <c r="Z222" s="1692">
        <v>51.456134870210832</v>
      </c>
      <c r="AA222" s="1692">
        <v>23.798217050137907</v>
      </c>
      <c r="AB222" s="1692">
        <v>56.050595621513978</v>
      </c>
      <c r="AC222" s="1692">
        <v>38.515767162849862</v>
      </c>
      <c r="AD222" s="1951">
        <v>72.185024430379841</v>
      </c>
      <c r="AE222" s="615"/>
      <c r="AF222" s="615"/>
      <c r="AG222" s="615"/>
      <c r="AH222" s="615"/>
      <c r="AI222" s="615"/>
      <c r="AJ222" s="615"/>
      <c r="AK222" s="615"/>
      <c r="AL222" s="615"/>
      <c r="AM222" s="615"/>
      <c r="AN222" s="615"/>
      <c r="AO222" s="615"/>
      <c r="AP222" s="615"/>
      <c r="AQ222" s="615"/>
      <c r="AR222" s="615"/>
      <c r="AS222" s="615"/>
      <c r="AT222" s="615"/>
      <c r="AU222" s="615"/>
      <c r="AV222" s="615"/>
      <c r="AW222" s="615"/>
      <c r="AX222" s="615"/>
      <c r="AY222" s="615"/>
      <c r="AZ222" s="216"/>
      <c r="BA222" s="2220" t="s">
        <v>36</v>
      </c>
      <c r="BB222" s="160" t="s">
        <v>15</v>
      </c>
      <c r="BC222" s="370">
        <v>1447.4433539999995</v>
      </c>
      <c r="BD222" s="374">
        <v>2293.6128179999996</v>
      </c>
      <c r="BE222" s="374">
        <v>3363.3121580000015</v>
      </c>
      <c r="BF222" s="374">
        <v>4782.3296109999947</v>
      </c>
      <c r="BG222" s="378">
        <v>6514.4116770000001</v>
      </c>
      <c r="BH222" s="382">
        <v>1600.0917699999986</v>
      </c>
      <c r="BI222" s="374">
        <v>1976.2312450000015</v>
      </c>
      <c r="BJ222" s="374">
        <v>2555.026898999999</v>
      </c>
      <c r="BK222" s="374">
        <v>2970.4604599999971</v>
      </c>
      <c r="BL222" s="378">
        <v>3107.6521839999996</v>
      </c>
      <c r="BM222" s="382">
        <v>524.41408899999988</v>
      </c>
      <c r="BN222" s="374">
        <v>981.61150099999998</v>
      </c>
      <c r="BO222" s="374">
        <v>1077.8104149999997</v>
      </c>
      <c r="BP222" s="374">
        <v>1336.3448760000006</v>
      </c>
      <c r="BQ222" s="378">
        <v>2271.4661789999991</v>
      </c>
      <c r="BR222" s="382">
        <v>745.90511999999978</v>
      </c>
      <c r="BS222" s="374">
        <v>1733.7116720000026</v>
      </c>
      <c r="BT222" s="374">
        <v>853.15491400000076</v>
      </c>
      <c r="BU222" s="374">
        <v>710.51921800000071</v>
      </c>
      <c r="BV222" s="374">
        <v>827.89461400000062</v>
      </c>
      <c r="BW222" s="374">
        <v>4969.6113540000033</v>
      </c>
      <c r="BX222" s="374">
        <v>775.66004700000076</v>
      </c>
      <c r="BY222" s="386">
        <v>905.00229699999977</v>
      </c>
      <c r="BZ222" s="386">
        <v>579.65117499999917</v>
      </c>
      <c r="CA222" s="386">
        <v>1170.9030690000006</v>
      </c>
      <c r="CB222" s="386">
        <v>1882.3530049999995</v>
      </c>
      <c r="CC222" s="386">
        <v>1365.9828480000008</v>
      </c>
      <c r="CD222" s="386">
        <v>1880.7602849999994</v>
      </c>
      <c r="CE222" s="1857"/>
      <c r="CF222" s="1857"/>
      <c r="CG222" s="1857"/>
      <c r="CH222" s="1857"/>
      <c r="CI222" s="1857"/>
      <c r="CJ222" s="1857"/>
      <c r="CK222" s="1857"/>
      <c r="CL222" s="1857"/>
      <c r="CM222" s="1857"/>
      <c r="CN222" s="1857"/>
      <c r="CO222" s="1857"/>
      <c r="CP222" s="1857"/>
      <c r="CQ222" s="1857"/>
      <c r="CR222" s="1857"/>
      <c r="CS222" s="1857"/>
      <c r="CT222" s="1857"/>
      <c r="CU222" s="1857"/>
      <c r="CV222" s="1857"/>
      <c r="CW222" s="1857"/>
      <c r="CX222" s="1857"/>
      <c r="CY222" s="1857"/>
      <c r="CZ222" s="1858"/>
    </row>
    <row r="223" s="424" customFormat="true" ht="15" customHeight="true" x14ac:dyDescent="0.2">
      <c r="A223" s="2378"/>
      <c r="B223" s="1750" t="s">
        <v>16</v>
      </c>
      <c r="C223" s="1697">
        <v>59.903171596955161</v>
      </c>
      <c r="D223" s="1698">
        <v>59.401587861389928</v>
      </c>
      <c r="E223" s="1698">
        <v>51.146121433786121</v>
      </c>
      <c r="F223" s="1698">
        <v>33.855074313490455</v>
      </c>
      <c r="G223" s="1699">
        <v>16.174871813538523</v>
      </c>
      <c r="H223" s="1700">
        <v>43.541384849748866</v>
      </c>
      <c r="I223" s="1698">
        <v>38.865479681340844</v>
      </c>
      <c r="J223" s="1698">
        <v>27.48250689551368</v>
      </c>
      <c r="K223" s="1698">
        <v>19.845277106096127</v>
      </c>
      <c r="L223" s="1701">
        <v>12.756272493494016</v>
      </c>
      <c r="M223" s="1702">
        <v>59.086448776016319</v>
      </c>
      <c r="N223" s="1698">
        <v>64.031302080256481</v>
      </c>
      <c r="O223" s="1698">
        <v>64.350662309589381</v>
      </c>
      <c r="P223" s="1698">
        <v>59.82081067641338</v>
      </c>
      <c r="Q223" s="1699">
        <v>41.771573223722299</v>
      </c>
      <c r="R223" s="1700">
        <v>47.205982413775303</v>
      </c>
      <c r="S223" s="1698">
        <v>36.244425528242424</v>
      </c>
      <c r="T223" s="1698">
        <v>34.269177415646048</v>
      </c>
      <c r="U223" s="1698">
        <v>16.371367274125699</v>
      </c>
      <c r="V223" s="1698">
        <v>42.087058440087056</v>
      </c>
      <c r="W223" s="1698">
        <v>28.117770805167737</v>
      </c>
      <c r="X223" s="1698">
        <v>28.413782901369121</v>
      </c>
      <c r="Y223" s="1698">
        <v>69.304623119173513</v>
      </c>
      <c r="Z223" s="1698">
        <v>30.533638895070691</v>
      </c>
      <c r="AA223" s="1698">
        <v>68.16121508170599</v>
      </c>
      <c r="AB223" s="1698">
        <v>43.281194920359496</v>
      </c>
      <c r="AC223" s="1698">
        <v>59.561780911166885</v>
      </c>
      <c r="AD223" s="1952">
        <v>24.254414814254339</v>
      </c>
      <c r="AE223" s="615"/>
      <c r="AF223" s="615"/>
      <c r="AG223" s="615"/>
      <c r="AH223" s="615"/>
      <c r="AI223" s="615"/>
      <c r="AJ223" s="615"/>
      <c r="AK223" s="615"/>
      <c r="AL223" s="615"/>
      <c r="AM223" s="615"/>
      <c r="AN223" s="615"/>
      <c r="AO223" s="615"/>
      <c r="AP223" s="615"/>
      <c r="AQ223" s="615"/>
      <c r="AR223" s="615"/>
      <c r="AS223" s="615"/>
      <c r="AT223" s="615"/>
      <c r="AU223" s="615"/>
      <c r="AV223" s="615"/>
      <c r="AW223" s="615"/>
      <c r="AX223" s="615"/>
      <c r="AY223" s="615"/>
      <c r="AZ223" s="216"/>
      <c r="BA223" s="2221"/>
      <c r="BB223" s="161" t="s">
        <v>16</v>
      </c>
      <c r="BC223" s="371">
        <v>5017.415142999992</v>
      </c>
      <c r="BD223" s="375">
        <v>5028.61426199998</v>
      </c>
      <c r="BE223" s="375">
        <v>4325.493862999997</v>
      </c>
      <c r="BF223" s="375">
        <v>2854.0145409999964</v>
      </c>
      <c r="BG223" s="379">
        <v>1341.6936320000009</v>
      </c>
      <c r="BH223" s="383">
        <v>1716.461585</v>
      </c>
      <c r="BI223" s="375">
        <v>1531.8542440000003</v>
      </c>
      <c r="BJ223" s="375">
        <v>1084.6533489999999</v>
      </c>
      <c r="BK223" s="375">
        <v>774.13531200000023</v>
      </c>
      <c r="BL223" s="379">
        <v>492.11671899999993</v>
      </c>
      <c r="BM223" s="383">
        <v>2621.2786870000004</v>
      </c>
      <c r="BN223" s="375">
        <v>2875.9885679999984</v>
      </c>
      <c r="BO223" s="375">
        <v>2909.7949850000014</v>
      </c>
      <c r="BP223" s="375">
        <v>2677.4093189999985</v>
      </c>
      <c r="BQ223" s="379">
        <v>1883.5386730000007</v>
      </c>
      <c r="BR223" s="383">
        <v>1031.9586540000003</v>
      </c>
      <c r="BS223" s="375">
        <v>1088.9365940000007</v>
      </c>
      <c r="BT223" s="375">
        <v>512.45616200000052</v>
      </c>
      <c r="BU223" s="375">
        <v>244.89285499999997</v>
      </c>
      <c r="BV223" s="375">
        <v>1787.3105910000015</v>
      </c>
      <c r="BW223" s="375">
        <v>2193.0814350000005</v>
      </c>
      <c r="BX223" s="375">
        <v>354.63700100000005</v>
      </c>
      <c r="BY223" s="387">
        <v>3458.5279739999996</v>
      </c>
      <c r="BZ223" s="387">
        <v>343.9601459999999</v>
      </c>
      <c r="CA223" s="387">
        <v>3353.6199689999967</v>
      </c>
      <c r="CB223" s="387">
        <v>1453.5168879999999</v>
      </c>
      <c r="CC223" s="387">
        <v>2112.3912909999999</v>
      </c>
      <c r="CD223" s="387">
        <v>631.94188100000008</v>
      </c>
      <c r="CE223" s="1859"/>
      <c r="CF223" s="1859"/>
      <c r="CG223" s="1859"/>
      <c r="CH223" s="1859"/>
      <c r="CI223" s="1859"/>
      <c r="CJ223" s="1859"/>
      <c r="CK223" s="1859"/>
      <c r="CL223" s="1859"/>
      <c r="CM223" s="1859"/>
      <c r="CN223" s="1859"/>
      <c r="CO223" s="1859"/>
      <c r="CP223" s="1859"/>
      <c r="CQ223" s="1859"/>
      <c r="CR223" s="1859"/>
      <c r="CS223" s="1859"/>
      <c r="CT223" s="1859"/>
      <c r="CU223" s="1859"/>
      <c r="CV223" s="1859"/>
      <c r="CW223" s="1859"/>
      <c r="CX223" s="1859"/>
      <c r="CY223" s="1859"/>
      <c r="CZ223" s="1860"/>
    </row>
    <row r="224" s="424" customFormat="true" ht="15" customHeight="true" x14ac:dyDescent="0.2">
      <c r="A224" s="2379"/>
      <c r="B224" s="1751" t="s">
        <v>20</v>
      </c>
      <c r="C224" s="1697">
        <v>22.815729442656583</v>
      </c>
      <c r="D224" s="1698">
        <v>13.504617261957531</v>
      </c>
      <c r="E224" s="1698">
        <v>9.0849232743687871</v>
      </c>
      <c r="F224" s="1698">
        <v>9.4156686886520582</v>
      </c>
      <c r="G224" s="1699">
        <v>5.2902292326492173</v>
      </c>
      <c r="H224" s="1700">
        <v>15.869176877162211</v>
      </c>
      <c r="I224" s="1698">
        <v>10.994518031223297</v>
      </c>
      <c r="J224" s="1698">
        <v>7.779257211213614</v>
      </c>
      <c r="K224" s="1698">
        <v>4.0057473238530257</v>
      </c>
      <c r="L224" s="1701">
        <v>6.6895489070468859</v>
      </c>
      <c r="M224" s="1702">
        <v>29.092692052926889</v>
      </c>
      <c r="N224" s="1698">
        <v>14.113999592589241</v>
      </c>
      <c r="O224" s="1698">
        <v>11.813358039966966</v>
      </c>
      <c r="P224" s="1698">
        <v>10.321508147124472</v>
      </c>
      <c r="Q224" s="1699">
        <v>7.8537160355722317</v>
      </c>
      <c r="R224" s="1700">
        <v>18.673286255970478</v>
      </c>
      <c r="S224" s="1698">
        <v>6.0503013369579142</v>
      </c>
      <c r="T224" s="1698">
        <v>8.6782993074530079</v>
      </c>
      <c r="U224" s="1698">
        <v>36.129610865058488</v>
      </c>
      <c r="V224" s="1698">
        <v>38.417925317573228</v>
      </c>
      <c r="W224" s="1698">
        <v>8.1662217486557935</v>
      </c>
      <c r="X224" s="1698">
        <v>9.4397515054262406</v>
      </c>
      <c r="Y224" s="1698">
        <v>12.560250148562183</v>
      </c>
      <c r="Z224" s="1698">
        <v>18.010226234718488</v>
      </c>
      <c r="AA224" s="1698">
        <v>8.0405678681563728</v>
      </c>
      <c r="AB224" s="1698">
        <v>0.66820945812614707</v>
      </c>
      <c r="AC224" s="1698">
        <v>1.9224519259831681</v>
      </c>
      <c r="AD224" s="1952">
        <v>3.5605607553658181</v>
      </c>
      <c r="AE224" s="615"/>
      <c r="AF224" s="615"/>
      <c r="AG224" s="615"/>
      <c r="AH224" s="615"/>
      <c r="AI224" s="615"/>
      <c r="AJ224" s="615"/>
      <c r="AK224" s="615"/>
      <c r="AL224" s="615"/>
      <c r="AM224" s="615"/>
      <c r="AN224" s="615"/>
      <c r="AO224" s="615"/>
      <c r="AP224" s="615"/>
      <c r="AQ224" s="615"/>
      <c r="AR224" s="615"/>
      <c r="AS224" s="615"/>
      <c r="AT224" s="615"/>
      <c r="AU224" s="615"/>
      <c r="AV224" s="615"/>
      <c r="AW224" s="615"/>
      <c r="AX224" s="615"/>
      <c r="AY224" s="615"/>
      <c r="AZ224" s="216"/>
      <c r="BA224" s="2221"/>
      <c r="BB224" s="161" t="s">
        <v>20</v>
      </c>
      <c r="BC224" s="371">
        <v>1911.0171190000003</v>
      </c>
      <c r="BD224" s="375">
        <v>1143.2271999999994</v>
      </c>
      <c r="BE224" s="375">
        <v>768.32375099999967</v>
      </c>
      <c r="BF224" s="375">
        <v>793.74970799999971</v>
      </c>
      <c r="BG224" s="379">
        <v>438.82059500000014</v>
      </c>
      <c r="BH224" s="383">
        <v>625.58489100000008</v>
      </c>
      <c r="BI224" s="375">
        <v>433.34082699999999</v>
      </c>
      <c r="BJ224" s="375">
        <v>307.02429799999999</v>
      </c>
      <c r="BK224" s="375">
        <v>156.25836000000004</v>
      </c>
      <c r="BL224" s="379">
        <v>258.07216499999998</v>
      </c>
      <c r="BM224" s="383">
        <v>1290.6521749999997</v>
      </c>
      <c r="BN224" s="375">
        <v>633.93528100000026</v>
      </c>
      <c r="BO224" s="375">
        <v>534.17398900000012</v>
      </c>
      <c r="BP224" s="375">
        <v>461.96134399999994</v>
      </c>
      <c r="BQ224" s="379">
        <v>354.13504300000005</v>
      </c>
      <c r="BR224" s="383">
        <v>408.21222999999998</v>
      </c>
      <c r="BS224" s="375">
        <v>181.77676800000003</v>
      </c>
      <c r="BT224" s="375">
        <v>129.77399199999999</v>
      </c>
      <c r="BU224" s="375">
        <v>540.44866300000024</v>
      </c>
      <c r="BV224" s="375">
        <v>1631.493560000001</v>
      </c>
      <c r="BW224" s="375">
        <v>636.93489199999988</v>
      </c>
      <c r="BX224" s="375">
        <v>117.81905899999995</v>
      </c>
      <c r="BY224" s="387">
        <v>626.79767299999992</v>
      </c>
      <c r="BZ224" s="387">
        <v>202.88443399999989</v>
      </c>
      <c r="CA224" s="387">
        <v>395.6063420000001</v>
      </c>
      <c r="CB224" s="387">
        <v>22.440548000000003</v>
      </c>
      <c r="CC224" s="387">
        <v>68.180813999999998</v>
      </c>
      <c r="CD224" s="387">
        <v>92.769397999999967</v>
      </c>
      <c r="CE224" s="1859"/>
      <c r="CF224" s="1859"/>
      <c r="CG224" s="1859"/>
      <c r="CH224" s="1859"/>
      <c r="CI224" s="1859"/>
      <c r="CJ224" s="1859"/>
      <c r="CK224" s="1859"/>
      <c r="CL224" s="1859"/>
      <c r="CM224" s="1859"/>
      <c r="CN224" s="1859"/>
      <c r="CO224" s="1859"/>
      <c r="CP224" s="1859"/>
      <c r="CQ224" s="1859"/>
      <c r="CR224" s="1859"/>
      <c r="CS224" s="1859"/>
      <c r="CT224" s="1859"/>
      <c r="CU224" s="1859"/>
      <c r="CV224" s="1859"/>
      <c r="CW224" s="1859"/>
      <c r="CX224" s="1859"/>
      <c r="CY224" s="1859"/>
      <c r="CZ224" s="1860"/>
    </row>
    <row r="225" s="424" customFormat="true" ht="15" customHeight="true" x14ac:dyDescent="0.2">
      <c r="A225" s="2380" t="s">
        <v>314</v>
      </c>
      <c r="B225" s="1752" t="s">
        <v>315</v>
      </c>
      <c r="C225" s="1697">
        <v>75.548371622399543</v>
      </c>
      <c r="D225" s="1698">
        <v>85.562217256454261</v>
      </c>
      <c r="E225" s="1698">
        <v>89.864793808753475</v>
      </c>
      <c r="F225" s="1698">
        <v>89.183463776495515</v>
      </c>
      <c r="G225" s="1699">
        <v>91.867181520496715</v>
      </c>
      <c r="H225" s="1700">
        <v>82.793647015468636</v>
      </c>
      <c r="I225" s="1698">
        <v>87.577206347763465</v>
      </c>
      <c r="J225" s="1698">
        <v>90.807266308295169</v>
      </c>
      <c r="K225" s="1698">
        <v>93.479880303968272</v>
      </c>
      <c r="L225" s="1701">
        <v>89.834623931770096</v>
      </c>
      <c r="M225" s="1702">
        <v>69.095387768753469</v>
      </c>
      <c r="N225" s="1698">
        <v>84.789401869528319</v>
      </c>
      <c r="O225" s="1698">
        <v>87.616226471528819</v>
      </c>
      <c r="P225" s="1698">
        <v>88.270882664907475</v>
      </c>
      <c r="Q225" s="1699">
        <v>91.279620071685812</v>
      </c>
      <c r="R225" s="1700">
        <v>80.064637685030164</v>
      </c>
      <c r="S225" s="1698">
        <v>89.602569905309224</v>
      </c>
      <c r="T225" s="1698">
        <v>90.962854972659983</v>
      </c>
      <c r="U225" s="1698">
        <v>62.675178230548291</v>
      </c>
      <c r="V225" s="1698">
        <v>60.006499641827581</v>
      </c>
      <c r="W225" s="1698">
        <v>90.01869687212654</v>
      </c>
      <c r="X225" s="1698">
        <v>85.978148397600705</v>
      </c>
      <c r="Y225" s="1698">
        <v>86.758363221532861</v>
      </c>
      <c r="Z225" s="1698">
        <v>76.893908105431606</v>
      </c>
      <c r="AA225" s="1698">
        <v>91.260508222125821</v>
      </c>
      <c r="AB225" s="1698">
        <v>98.989878918326568</v>
      </c>
      <c r="AC225" s="1698">
        <v>97.240116010009316</v>
      </c>
      <c r="AD225" s="1952">
        <v>95.777288462276715</v>
      </c>
      <c r="AE225" s="615"/>
      <c r="AF225" s="615"/>
      <c r="AG225" s="615"/>
      <c r="AH225" s="615"/>
      <c r="AI225" s="615"/>
      <c r="AJ225" s="615"/>
      <c r="AK225" s="615"/>
      <c r="AL225" s="615"/>
      <c r="AM225" s="615"/>
      <c r="AN225" s="615"/>
      <c r="AO225" s="615"/>
      <c r="AP225" s="615"/>
      <c r="AQ225" s="615"/>
      <c r="AR225" s="615"/>
      <c r="AS225" s="615"/>
      <c r="AT225" s="615"/>
      <c r="AU225" s="615"/>
      <c r="AV225" s="615"/>
      <c r="AW225" s="615"/>
      <c r="AX225" s="615"/>
      <c r="AY225" s="615"/>
      <c r="AZ225" s="216"/>
      <c r="BA225" s="2221" t="s">
        <v>70</v>
      </c>
      <c r="BB225" s="161" t="s">
        <v>71</v>
      </c>
      <c r="BC225" s="1102" t="s">
        <v>35</v>
      </c>
      <c r="BD225" s="1122" t="s">
        <v>35</v>
      </c>
      <c r="BE225" s="1122" t="s">
        <v>35</v>
      </c>
      <c r="BF225" s="1122" t="s">
        <v>35</v>
      </c>
      <c r="BG225" s="1143" t="s">
        <v>35</v>
      </c>
      <c r="BH225" s="1164" t="s">
        <v>35</v>
      </c>
      <c r="BI225" s="1122" t="s">
        <v>35</v>
      </c>
      <c r="BJ225" s="1122" t="s">
        <v>35</v>
      </c>
      <c r="BK225" s="1122" t="s">
        <v>35</v>
      </c>
      <c r="BL225" s="1143" t="s">
        <v>35</v>
      </c>
      <c r="BM225" s="1164" t="s">
        <v>35</v>
      </c>
      <c r="BN225" s="1122" t="s">
        <v>35</v>
      </c>
      <c r="BO225" s="1122" t="s">
        <v>35</v>
      </c>
      <c r="BP225" s="1122" t="s">
        <v>35</v>
      </c>
      <c r="BQ225" s="1143" t="s">
        <v>35</v>
      </c>
      <c r="BR225" s="1164" t="s">
        <v>35</v>
      </c>
      <c r="BS225" s="1122" t="s">
        <v>35</v>
      </c>
      <c r="BT225" s="1122" t="s">
        <v>35</v>
      </c>
      <c r="BU225" s="1122" t="s">
        <v>35</v>
      </c>
      <c r="BV225" s="1122" t="s">
        <v>35</v>
      </c>
      <c r="BW225" s="1122" t="s">
        <v>35</v>
      </c>
      <c r="BX225" s="1122" t="s">
        <v>35</v>
      </c>
      <c r="BY225" s="1183" t="s">
        <v>35</v>
      </c>
      <c r="BZ225" s="1183" t="s">
        <v>35</v>
      </c>
      <c r="CA225" s="1183" t="s">
        <v>35</v>
      </c>
      <c r="CB225" s="1183" t="s">
        <v>35</v>
      </c>
      <c r="CC225" s="1183" t="s">
        <v>35</v>
      </c>
      <c r="CD225" s="1183" t="s">
        <v>35</v>
      </c>
      <c r="CE225" s="1860"/>
      <c r="CF225" s="1860"/>
      <c r="CG225" s="1860"/>
      <c r="CH225" s="1860"/>
      <c r="CI225" s="1860"/>
      <c r="CJ225" s="1860"/>
      <c r="CK225" s="1860"/>
      <c r="CL225" s="1860"/>
      <c r="CM225" s="1860"/>
      <c r="CN225" s="1860"/>
      <c r="CO225" s="1860"/>
      <c r="CP225" s="1860"/>
      <c r="CQ225" s="1860"/>
      <c r="CR225" s="1860"/>
      <c r="CS225" s="1860"/>
      <c r="CT225" s="1860"/>
      <c r="CU225" s="1860"/>
      <c r="CV225" s="1860"/>
      <c r="CW225" s="1860"/>
      <c r="CX225" s="1860"/>
      <c r="CY225" s="1860"/>
      <c r="CZ225" s="1860"/>
    </row>
    <row r="226" s="424" customFormat="true" ht="15" customHeight="true" x14ac:dyDescent="0.2">
      <c r="A226" s="2378"/>
      <c r="B226" s="1750" t="s">
        <v>316</v>
      </c>
      <c r="C226" s="1697">
        <v>18.446062390934102</v>
      </c>
      <c r="D226" s="1698">
        <v>10.048101286437111</v>
      </c>
      <c r="E226" s="1698">
        <v>6.4004469972886895</v>
      </c>
      <c r="F226" s="1698">
        <v>7.3219660446095371</v>
      </c>
      <c r="G226" s="1699">
        <v>3.2302207527998532</v>
      </c>
      <c r="H226" s="1700">
        <v>12.993116402030253</v>
      </c>
      <c r="I226" s="1698">
        <v>7.7332917084455195</v>
      </c>
      <c r="J226" s="1698">
        <v>5.8500905733609789</v>
      </c>
      <c r="K226" s="1698">
        <v>3.2509014131418108</v>
      </c>
      <c r="L226" s="1701">
        <v>3.2601461306218589</v>
      </c>
      <c r="M226" s="1702">
        <v>23.947591316423356</v>
      </c>
      <c r="N226" s="1698">
        <v>10.315056697917688</v>
      </c>
      <c r="O226" s="1698">
        <v>8.2033678360978275</v>
      </c>
      <c r="P226" s="1698">
        <v>7.6957381113799421</v>
      </c>
      <c r="Q226" s="1699">
        <v>6.167392157008706</v>
      </c>
      <c r="R226" s="1700">
        <v>1.2404360072609515</v>
      </c>
      <c r="S226" s="1698">
        <v>4.4358708553241488</v>
      </c>
      <c r="T226" s="1698">
        <v>8.0799723694175967</v>
      </c>
      <c r="U226" s="1698">
        <v>31.247516595505402</v>
      </c>
      <c r="V226" s="1698">
        <v>36.750058977114399</v>
      </c>
      <c r="W226" s="1698">
        <v>5.3272388005558069</v>
      </c>
      <c r="X226" s="1698">
        <v>7.6557565240838885</v>
      </c>
      <c r="Y226" s="1698">
        <v>8.3743762328708371</v>
      </c>
      <c r="Z226" s="1698">
        <v>13.581546484827726</v>
      </c>
      <c r="AA226" s="1698">
        <v>6.4847216022372578</v>
      </c>
      <c r="AB226" s="1698">
        <v>0.38123554493137346</v>
      </c>
      <c r="AC226" s="1698">
        <v>0.1638141917989796</v>
      </c>
      <c r="AD226" s="1952">
        <v>2.8034013324406581</v>
      </c>
      <c r="AE226" s="615"/>
      <c r="AF226" s="615"/>
      <c r="AG226" s="615"/>
      <c r="AH226" s="615"/>
      <c r="AI226" s="615"/>
      <c r="AJ226" s="615"/>
      <c r="AK226" s="615"/>
      <c r="AL226" s="615"/>
      <c r="AM226" s="615"/>
      <c r="AN226" s="615"/>
      <c r="AO226" s="615"/>
      <c r="AP226" s="615"/>
      <c r="AQ226" s="615"/>
      <c r="AR226" s="615"/>
      <c r="AS226" s="615"/>
      <c r="AT226" s="615"/>
      <c r="AU226" s="615"/>
      <c r="AV226" s="615"/>
      <c r="AW226" s="615"/>
      <c r="AX226" s="615"/>
      <c r="AY226" s="615"/>
      <c r="AZ226" s="216"/>
      <c r="BA226" s="2221"/>
      <c r="BB226" s="161" t="s">
        <v>72</v>
      </c>
      <c r="BC226" s="1102" t="s">
        <v>35</v>
      </c>
      <c r="BD226" s="1122" t="s">
        <v>35</v>
      </c>
      <c r="BE226" s="1122" t="s">
        <v>35</v>
      </c>
      <c r="BF226" s="1122" t="s">
        <v>35</v>
      </c>
      <c r="BG226" s="1143" t="s">
        <v>35</v>
      </c>
      <c r="BH226" s="1164" t="s">
        <v>35</v>
      </c>
      <c r="BI226" s="1122" t="s">
        <v>35</v>
      </c>
      <c r="BJ226" s="1122" t="s">
        <v>35</v>
      </c>
      <c r="BK226" s="1122" t="s">
        <v>35</v>
      </c>
      <c r="BL226" s="1143" t="s">
        <v>35</v>
      </c>
      <c r="BM226" s="1164" t="s">
        <v>35</v>
      </c>
      <c r="BN226" s="1122" t="s">
        <v>35</v>
      </c>
      <c r="BO226" s="1122" t="s">
        <v>35</v>
      </c>
      <c r="BP226" s="1122" t="s">
        <v>35</v>
      </c>
      <c r="BQ226" s="1143" t="s">
        <v>35</v>
      </c>
      <c r="BR226" s="1164" t="s">
        <v>35</v>
      </c>
      <c r="BS226" s="1122" t="s">
        <v>35</v>
      </c>
      <c r="BT226" s="1122" t="s">
        <v>35</v>
      </c>
      <c r="BU226" s="1122" t="s">
        <v>35</v>
      </c>
      <c r="BV226" s="1122" t="s">
        <v>35</v>
      </c>
      <c r="BW226" s="1122" t="s">
        <v>35</v>
      </c>
      <c r="BX226" s="1122" t="s">
        <v>35</v>
      </c>
      <c r="BY226" s="1183" t="s">
        <v>35</v>
      </c>
      <c r="BZ226" s="1183" t="s">
        <v>35</v>
      </c>
      <c r="CA226" s="1183" t="s">
        <v>35</v>
      </c>
      <c r="CB226" s="1183" t="s">
        <v>35</v>
      </c>
      <c r="CC226" s="1183" t="s">
        <v>35</v>
      </c>
      <c r="CD226" s="1183" t="s">
        <v>35</v>
      </c>
      <c r="CE226" s="1860"/>
      <c r="CF226" s="1860"/>
      <c r="CG226" s="1860"/>
      <c r="CH226" s="1860"/>
      <c r="CI226" s="1860"/>
      <c r="CJ226" s="1860"/>
      <c r="CK226" s="1860"/>
      <c r="CL226" s="1860"/>
      <c r="CM226" s="1860"/>
      <c r="CN226" s="1860"/>
      <c r="CO226" s="1860"/>
      <c r="CP226" s="1860"/>
      <c r="CQ226" s="1860"/>
      <c r="CR226" s="1860"/>
      <c r="CS226" s="1860"/>
      <c r="CT226" s="1860"/>
      <c r="CU226" s="1860"/>
      <c r="CV226" s="1860"/>
      <c r="CW226" s="1860"/>
      <c r="CX226" s="1860"/>
      <c r="CY226" s="1860"/>
      <c r="CZ226" s="1860"/>
    </row>
    <row r="227" s="424" customFormat="true" ht="15" customHeight="true" x14ac:dyDescent="0.2">
      <c r="A227" s="2378"/>
      <c r="B227" s="1750" t="s">
        <v>317</v>
      </c>
      <c r="C227" s="1697">
        <v>2.0226345657576994</v>
      </c>
      <c r="D227" s="1698">
        <v>1.0788616132427575</v>
      </c>
      <c r="E227" s="1698">
        <v>1.1552351432836032</v>
      </c>
      <c r="F227" s="1698">
        <v>1.3141059232334518</v>
      </c>
      <c r="G227" s="1699">
        <v>3.0013685217725623</v>
      </c>
      <c r="H227" s="1700">
        <v>1.5894009564327005</v>
      </c>
      <c r="I227" s="1698">
        <v>1.5485108390594606</v>
      </c>
      <c r="J227" s="1698">
        <v>1.0924561630638816</v>
      </c>
      <c r="K227" s="1698">
        <v>2.6192946995080835</v>
      </c>
      <c r="L227" s="1701">
        <v>3.7250137797753364</v>
      </c>
      <c r="M227" s="1702">
        <v>2.5553362985831578</v>
      </c>
      <c r="N227" s="1698">
        <v>1.0946688319884359</v>
      </c>
      <c r="O227" s="1698">
        <v>0.64682754193409486</v>
      </c>
      <c r="P227" s="1698">
        <v>1.5696173730012308</v>
      </c>
      <c r="Q227" s="1699">
        <v>0.94053048636946446</v>
      </c>
      <c r="R227" s="1700">
        <v>1.5518591627490488</v>
      </c>
      <c r="S227" s="1698">
        <v>4.5556255976469142</v>
      </c>
      <c r="T227" s="1698">
        <v>0.39294682114500407</v>
      </c>
      <c r="U227" s="1698">
        <v>1.8713067519724402</v>
      </c>
      <c r="V227" s="1698">
        <v>2.3683580268395104</v>
      </c>
      <c r="W227" s="1698">
        <v>1.9004967198412868</v>
      </c>
      <c r="X227" s="1698">
        <v>5.0597256226031844</v>
      </c>
      <c r="Y227" s="1698">
        <v>0.77926415739136379</v>
      </c>
      <c r="Z227" s="1698">
        <v>6.215245421262221</v>
      </c>
      <c r="AA227" s="1698">
        <v>0.7600350431870716</v>
      </c>
      <c r="AB227" s="1698">
        <v>0</v>
      </c>
      <c r="AC227" s="1698">
        <v>0.85384685940091787</v>
      </c>
      <c r="AD227" s="1952">
        <v>0.68659750361872018</v>
      </c>
      <c r="AE227" s="615"/>
      <c r="AF227" s="615"/>
      <c r="AG227" s="615"/>
      <c r="AH227" s="615"/>
      <c r="AI227" s="615"/>
      <c r="AJ227" s="615"/>
      <c r="AK227" s="615"/>
      <c r="AL227" s="615"/>
      <c r="AM227" s="615"/>
      <c r="AN227" s="615"/>
      <c r="AO227" s="615"/>
      <c r="AP227" s="615"/>
      <c r="AQ227" s="615"/>
      <c r="AR227" s="615"/>
      <c r="AS227" s="615"/>
      <c r="AT227" s="615"/>
      <c r="AU227" s="615"/>
      <c r="AV227" s="615"/>
      <c r="AW227" s="615"/>
      <c r="AX227" s="615"/>
      <c r="AY227" s="615"/>
      <c r="AZ227" s="216"/>
      <c r="BA227" s="2221" t="s">
        <v>94</v>
      </c>
      <c r="BB227" s="161" t="s">
        <v>61</v>
      </c>
      <c r="BC227" s="1102" t="s">
        <v>35</v>
      </c>
      <c r="BD227" s="1122" t="s">
        <v>35</v>
      </c>
      <c r="BE227" s="1122" t="s">
        <v>35</v>
      </c>
      <c r="BF227" s="1122" t="s">
        <v>35</v>
      </c>
      <c r="BG227" s="1143" t="s">
        <v>35</v>
      </c>
      <c r="BH227" s="1164" t="s">
        <v>35</v>
      </c>
      <c r="BI227" s="1122" t="s">
        <v>35</v>
      </c>
      <c r="BJ227" s="1122" t="s">
        <v>35</v>
      </c>
      <c r="BK227" s="1122" t="s">
        <v>35</v>
      </c>
      <c r="BL227" s="1143" t="s">
        <v>35</v>
      </c>
      <c r="BM227" s="1164" t="s">
        <v>35</v>
      </c>
      <c r="BN227" s="1122" t="s">
        <v>35</v>
      </c>
      <c r="BO227" s="1122" t="s">
        <v>35</v>
      </c>
      <c r="BP227" s="1122" t="s">
        <v>35</v>
      </c>
      <c r="BQ227" s="1143" t="s">
        <v>35</v>
      </c>
      <c r="BR227" s="1164" t="s">
        <v>35</v>
      </c>
      <c r="BS227" s="1122" t="s">
        <v>35</v>
      </c>
      <c r="BT227" s="1122" t="s">
        <v>35</v>
      </c>
      <c r="BU227" s="1122" t="s">
        <v>35</v>
      </c>
      <c r="BV227" s="1122" t="s">
        <v>35</v>
      </c>
      <c r="BW227" s="1122" t="s">
        <v>35</v>
      </c>
      <c r="BX227" s="1122" t="s">
        <v>35</v>
      </c>
      <c r="BY227" s="1183" t="s">
        <v>35</v>
      </c>
      <c r="BZ227" s="1183" t="s">
        <v>35</v>
      </c>
      <c r="CA227" s="1183" t="s">
        <v>35</v>
      </c>
      <c r="CB227" s="1183" t="s">
        <v>35</v>
      </c>
      <c r="CC227" s="1183" t="s">
        <v>35</v>
      </c>
      <c r="CD227" s="1183" t="s">
        <v>35</v>
      </c>
      <c r="CE227" s="1860"/>
      <c r="CF227" s="1860"/>
      <c r="CG227" s="1860"/>
      <c r="CH227" s="1860"/>
      <c r="CI227" s="1860"/>
      <c r="CJ227" s="1860"/>
      <c r="CK227" s="1860"/>
      <c r="CL227" s="1860"/>
      <c r="CM227" s="1860"/>
      <c r="CN227" s="1860"/>
      <c r="CO227" s="1860"/>
      <c r="CP227" s="1860"/>
      <c r="CQ227" s="1860"/>
      <c r="CR227" s="1860"/>
      <c r="CS227" s="1860"/>
      <c r="CT227" s="1860"/>
      <c r="CU227" s="1860"/>
      <c r="CV227" s="1860"/>
      <c r="CW227" s="1860"/>
      <c r="CX227" s="1860"/>
      <c r="CY227" s="1860"/>
      <c r="CZ227" s="1860"/>
    </row>
    <row r="228" s="424" customFormat="true" ht="15" customHeight="true" x14ac:dyDescent="0.2">
      <c r="A228" s="2378"/>
      <c r="B228" s="1750" t="s">
        <v>318</v>
      </c>
      <c r="C228" s="1697">
        <v>3.8860940746677528</v>
      </c>
      <c r="D228" s="1698">
        <v>3.310819843865811</v>
      </c>
      <c r="E228" s="1698">
        <v>2.5795240506742423</v>
      </c>
      <c r="F228" s="1698">
        <v>1.9480913181773165</v>
      </c>
      <c r="G228" s="1699">
        <v>1.9012292049310282</v>
      </c>
      <c r="H228" s="1700">
        <v>2.6238356260683502</v>
      </c>
      <c r="I228" s="1698">
        <v>3.0847967173036421</v>
      </c>
      <c r="J228" s="1698">
        <v>1.8099331902439393</v>
      </c>
      <c r="K228" s="1698">
        <v>0.64992358338184342</v>
      </c>
      <c r="L228" s="1701">
        <v>3.1802161578327222</v>
      </c>
      <c r="M228" s="1702">
        <v>4.4016846162400824</v>
      </c>
      <c r="N228" s="1698">
        <v>3.6187343479527545</v>
      </c>
      <c r="O228" s="1698">
        <v>3.5335781504393489</v>
      </c>
      <c r="P228" s="1698">
        <v>2.463761850711542</v>
      </c>
      <c r="Q228" s="1699">
        <v>1.6124572849360828</v>
      </c>
      <c r="R228" s="1700">
        <v>17.143067144959897</v>
      </c>
      <c r="S228" s="1698">
        <v>1.3344781315025347</v>
      </c>
      <c r="T228" s="1698">
        <v>0.56422583677732374</v>
      </c>
      <c r="U228" s="1698">
        <v>4.2059984219738844</v>
      </c>
      <c r="V228" s="1698">
        <v>0.6849451811096362</v>
      </c>
      <c r="W228" s="1698">
        <v>2.6775787532951121</v>
      </c>
      <c r="X228" s="1698">
        <v>1.3063694557122321</v>
      </c>
      <c r="Y228" s="1698">
        <v>4.0879963882049069</v>
      </c>
      <c r="Z228" s="1698">
        <v>3.3092999884784633</v>
      </c>
      <c r="AA228" s="1698">
        <v>1.4947351324498848</v>
      </c>
      <c r="AB228" s="1698">
        <v>0.28467385820279939</v>
      </c>
      <c r="AC228" s="1698">
        <v>1.742222938790688</v>
      </c>
      <c r="AD228" s="1952">
        <v>0.73271270166399227</v>
      </c>
      <c r="AE228" s="615"/>
      <c r="AF228" s="615"/>
      <c r="AG228" s="615"/>
      <c r="AH228" s="615"/>
      <c r="AI228" s="615"/>
      <c r="AJ228" s="615"/>
      <c r="AK228" s="615"/>
      <c r="AL228" s="615"/>
      <c r="AM228" s="615"/>
      <c r="AN228" s="615"/>
      <c r="AO228" s="615"/>
      <c r="AP228" s="615"/>
      <c r="AQ228" s="615"/>
      <c r="AR228" s="615"/>
      <c r="AS228" s="615"/>
      <c r="AT228" s="615"/>
      <c r="AU228" s="615"/>
      <c r="AV228" s="615"/>
      <c r="AW228" s="615"/>
      <c r="AX228" s="615"/>
      <c r="AY228" s="615"/>
      <c r="AZ228" s="216"/>
      <c r="BA228" s="2221"/>
      <c r="BB228" s="161" t="s">
        <v>91</v>
      </c>
      <c r="BC228" s="1102" t="s">
        <v>35</v>
      </c>
      <c r="BD228" s="1122" t="s">
        <v>35</v>
      </c>
      <c r="BE228" s="1122" t="s">
        <v>35</v>
      </c>
      <c r="BF228" s="1122" t="s">
        <v>35</v>
      </c>
      <c r="BG228" s="1143" t="s">
        <v>35</v>
      </c>
      <c r="BH228" s="1164" t="s">
        <v>35</v>
      </c>
      <c r="BI228" s="1122" t="s">
        <v>35</v>
      </c>
      <c r="BJ228" s="1122" t="s">
        <v>35</v>
      </c>
      <c r="BK228" s="1122" t="s">
        <v>35</v>
      </c>
      <c r="BL228" s="1143" t="s">
        <v>35</v>
      </c>
      <c r="BM228" s="1164" t="s">
        <v>35</v>
      </c>
      <c r="BN228" s="1122" t="s">
        <v>35</v>
      </c>
      <c r="BO228" s="1122" t="s">
        <v>35</v>
      </c>
      <c r="BP228" s="1122" t="s">
        <v>35</v>
      </c>
      <c r="BQ228" s="1143" t="s">
        <v>35</v>
      </c>
      <c r="BR228" s="1164" t="s">
        <v>35</v>
      </c>
      <c r="BS228" s="1122" t="s">
        <v>35</v>
      </c>
      <c r="BT228" s="1122" t="s">
        <v>35</v>
      </c>
      <c r="BU228" s="1122" t="s">
        <v>35</v>
      </c>
      <c r="BV228" s="1122" t="s">
        <v>35</v>
      </c>
      <c r="BW228" s="1122" t="s">
        <v>35</v>
      </c>
      <c r="BX228" s="1122" t="s">
        <v>35</v>
      </c>
      <c r="BY228" s="1183" t="s">
        <v>35</v>
      </c>
      <c r="BZ228" s="1183" t="s">
        <v>35</v>
      </c>
      <c r="CA228" s="1183" t="s">
        <v>35</v>
      </c>
      <c r="CB228" s="1183" t="s">
        <v>35</v>
      </c>
      <c r="CC228" s="1183" t="s">
        <v>35</v>
      </c>
      <c r="CD228" s="1183" t="s">
        <v>35</v>
      </c>
      <c r="CE228" s="1860"/>
      <c r="CF228" s="1860"/>
      <c r="CG228" s="1860"/>
      <c r="CH228" s="1860"/>
      <c r="CI228" s="1860"/>
      <c r="CJ228" s="1860"/>
      <c r="CK228" s="1860"/>
      <c r="CL228" s="1860"/>
      <c r="CM228" s="1860"/>
      <c r="CN228" s="1860"/>
      <c r="CO228" s="1860"/>
      <c r="CP228" s="1860"/>
      <c r="CQ228" s="1860"/>
      <c r="CR228" s="1860"/>
      <c r="CS228" s="1860"/>
      <c r="CT228" s="1860"/>
      <c r="CU228" s="1860"/>
      <c r="CV228" s="1860"/>
      <c r="CW228" s="1860"/>
      <c r="CX228" s="1860"/>
      <c r="CY228" s="1860"/>
      <c r="CZ228" s="1860"/>
    </row>
    <row r="229" s="424" customFormat="true" ht="15" customHeight="true" x14ac:dyDescent="0.2">
      <c r="A229" s="2381"/>
      <c r="B229" s="1581" t="s">
        <v>173</v>
      </c>
      <c r="C229" s="1703">
        <v>9.6837346241013977E-2</v>
      </c>
      <c r="D229" s="1704">
        <v>0</v>
      </c>
      <c r="E229" s="1704">
        <v>0</v>
      </c>
      <c r="F229" s="1704">
        <v>0.23237293748398863</v>
      </c>
      <c r="G229" s="1705">
        <v>0</v>
      </c>
      <c r="H229" s="1706">
        <v>0</v>
      </c>
      <c r="I229" s="1704">
        <v>5.6194387427911795E-2</v>
      </c>
      <c r="J229" s="1704">
        <v>0.44025376503597069</v>
      </c>
      <c r="K229" s="1704">
        <v>0</v>
      </c>
      <c r="L229" s="1707">
        <v>0</v>
      </c>
      <c r="M229" s="1708">
        <v>0</v>
      </c>
      <c r="N229" s="1704">
        <v>0.1821382526129483</v>
      </c>
      <c r="O229" s="1704">
        <v>0</v>
      </c>
      <c r="P229" s="1704">
        <v>0</v>
      </c>
      <c r="Q229" s="1705">
        <v>0</v>
      </c>
      <c r="R229" s="1706">
        <v>0</v>
      </c>
      <c r="S229" s="1704">
        <v>7.1455510217153267E-2</v>
      </c>
      <c r="T229" s="1704">
        <v>0</v>
      </c>
      <c r="U229" s="1704">
        <v>0</v>
      </c>
      <c r="V229" s="1704">
        <v>0.19013817310904518</v>
      </c>
      <c r="W229" s="1704">
        <v>7.5988854181314291E-2</v>
      </c>
      <c r="X229" s="1704">
        <v>0</v>
      </c>
      <c r="Y229" s="1704">
        <v>0</v>
      </c>
      <c r="Z229" s="1704">
        <v>0</v>
      </c>
      <c r="AA229" s="1704">
        <v>0</v>
      </c>
      <c r="AB229" s="1704">
        <v>0.34421167853925966</v>
      </c>
      <c r="AC229" s="1704">
        <v>0</v>
      </c>
      <c r="AD229" s="1953">
        <v>0</v>
      </c>
      <c r="AE229" s="615"/>
      <c r="AF229" s="615"/>
      <c r="AG229" s="615"/>
      <c r="AH229" s="615"/>
      <c r="AI229" s="615"/>
      <c r="AJ229" s="615"/>
      <c r="AK229" s="615"/>
      <c r="AL229" s="615"/>
      <c r="AM229" s="615"/>
      <c r="AN229" s="615"/>
      <c r="AO229" s="615"/>
      <c r="AP229" s="615"/>
      <c r="AQ229" s="615"/>
      <c r="AR229" s="615"/>
      <c r="AS229" s="615"/>
      <c r="AT229" s="615"/>
      <c r="AU229" s="615"/>
      <c r="AV229" s="615"/>
      <c r="AW229" s="615"/>
      <c r="AX229" s="615"/>
      <c r="AY229" s="615"/>
      <c r="AZ229" s="216"/>
      <c r="BA229" s="2221"/>
      <c r="BB229" s="161" t="s">
        <v>92</v>
      </c>
      <c r="BC229" s="1102" t="s">
        <v>35</v>
      </c>
      <c r="BD229" s="1122" t="s">
        <v>35</v>
      </c>
      <c r="BE229" s="1122" t="s">
        <v>35</v>
      </c>
      <c r="BF229" s="1122" t="s">
        <v>35</v>
      </c>
      <c r="BG229" s="1143" t="s">
        <v>35</v>
      </c>
      <c r="BH229" s="1164" t="s">
        <v>35</v>
      </c>
      <c r="BI229" s="1122" t="s">
        <v>35</v>
      </c>
      <c r="BJ229" s="1122" t="s">
        <v>35</v>
      </c>
      <c r="BK229" s="1122" t="s">
        <v>35</v>
      </c>
      <c r="BL229" s="1143" t="s">
        <v>35</v>
      </c>
      <c r="BM229" s="1164" t="s">
        <v>35</v>
      </c>
      <c r="BN229" s="1122" t="s">
        <v>35</v>
      </c>
      <c r="BO229" s="1122" t="s">
        <v>35</v>
      </c>
      <c r="BP229" s="1122" t="s">
        <v>35</v>
      </c>
      <c r="BQ229" s="1143" t="s">
        <v>35</v>
      </c>
      <c r="BR229" s="1164" t="s">
        <v>35</v>
      </c>
      <c r="BS229" s="1122" t="s">
        <v>35</v>
      </c>
      <c r="BT229" s="1122" t="s">
        <v>35</v>
      </c>
      <c r="BU229" s="1122" t="s">
        <v>35</v>
      </c>
      <c r="BV229" s="1122" t="s">
        <v>35</v>
      </c>
      <c r="BW229" s="1122" t="s">
        <v>35</v>
      </c>
      <c r="BX229" s="1122" t="s">
        <v>35</v>
      </c>
      <c r="BY229" s="1183" t="s">
        <v>35</v>
      </c>
      <c r="BZ229" s="1183" t="s">
        <v>35</v>
      </c>
      <c r="CA229" s="1183" t="s">
        <v>35</v>
      </c>
      <c r="CB229" s="1183" t="s">
        <v>35</v>
      </c>
      <c r="CC229" s="1183" t="s">
        <v>35</v>
      </c>
      <c r="CD229" s="1183" t="s">
        <v>35</v>
      </c>
      <c r="CE229" s="1860"/>
      <c r="CF229" s="1860"/>
      <c r="CG229" s="1860"/>
      <c r="CH229" s="1860"/>
      <c r="CI229" s="1860"/>
      <c r="CJ229" s="1860"/>
      <c r="CK229" s="1860"/>
      <c r="CL229" s="1860"/>
      <c r="CM229" s="1860"/>
      <c r="CN229" s="1860"/>
      <c r="CO229" s="1860"/>
      <c r="CP229" s="1860"/>
      <c r="CQ229" s="1860"/>
      <c r="CR229" s="1860"/>
      <c r="CS229" s="1860"/>
      <c r="CT229" s="1860"/>
      <c r="CU229" s="1860"/>
      <c r="CV229" s="1860"/>
      <c r="CW229" s="1860"/>
      <c r="CX229" s="1860"/>
      <c r="CY229" s="1860"/>
      <c r="CZ229" s="1860"/>
    </row>
    <row r="230" s="424" customFormat="true" ht="15" customHeight="true" x14ac:dyDescent="0.2">
      <c r="A230" s="707"/>
      <c r="B230" s="798"/>
      <c r="C230" s="888"/>
      <c r="D230" s="879"/>
      <c r="E230" s="879"/>
      <c r="F230" s="879"/>
      <c r="G230" s="880"/>
      <c r="H230" s="889"/>
      <c r="I230" s="879"/>
      <c r="J230" s="879"/>
      <c r="K230" s="879"/>
      <c r="L230" s="890"/>
      <c r="M230" s="888"/>
      <c r="N230" s="879"/>
      <c r="O230" s="879"/>
      <c r="P230" s="879"/>
      <c r="Q230" s="880"/>
      <c r="R230" s="889"/>
      <c r="S230" s="879"/>
      <c r="T230" s="879"/>
      <c r="U230" s="879"/>
      <c r="V230" s="879"/>
      <c r="W230" s="879"/>
      <c r="X230" s="879"/>
      <c r="Y230" s="879"/>
      <c r="Z230" s="879"/>
      <c r="AA230" s="879"/>
      <c r="AB230" s="879"/>
      <c r="AC230" s="879"/>
      <c r="AD230" s="890"/>
      <c r="AE230" s="615"/>
      <c r="AF230" s="615"/>
      <c r="AG230" s="615"/>
      <c r="AH230" s="615"/>
      <c r="AI230" s="615"/>
      <c r="AJ230" s="615"/>
      <c r="AK230" s="615"/>
      <c r="AL230" s="615"/>
      <c r="AM230" s="615"/>
      <c r="AN230" s="615"/>
      <c r="AO230" s="615"/>
      <c r="AP230" s="615"/>
      <c r="AQ230" s="615"/>
      <c r="AR230" s="615"/>
      <c r="AS230" s="615"/>
      <c r="AT230" s="615"/>
      <c r="AU230" s="615"/>
      <c r="AV230" s="615"/>
      <c r="AW230" s="615"/>
      <c r="AX230" s="615"/>
      <c r="AY230" s="615"/>
      <c r="AZ230" s="216"/>
      <c r="BA230" s="2221"/>
      <c r="BB230" s="161" t="s">
        <v>93</v>
      </c>
      <c r="BC230" s="1102" t="s">
        <v>35</v>
      </c>
      <c r="BD230" s="1122" t="s">
        <v>35</v>
      </c>
      <c r="BE230" s="1122" t="s">
        <v>35</v>
      </c>
      <c r="BF230" s="1122" t="s">
        <v>35</v>
      </c>
      <c r="BG230" s="1143" t="s">
        <v>35</v>
      </c>
      <c r="BH230" s="1164" t="s">
        <v>35</v>
      </c>
      <c r="BI230" s="1122" t="s">
        <v>35</v>
      </c>
      <c r="BJ230" s="1122" t="s">
        <v>35</v>
      </c>
      <c r="BK230" s="1122" t="s">
        <v>35</v>
      </c>
      <c r="BL230" s="1143" t="s">
        <v>35</v>
      </c>
      <c r="BM230" s="1164" t="s">
        <v>35</v>
      </c>
      <c r="BN230" s="1122" t="s">
        <v>35</v>
      </c>
      <c r="BO230" s="1122" t="s">
        <v>35</v>
      </c>
      <c r="BP230" s="1122" t="s">
        <v>35</v>
      </c>
      <c r="BQ230" s="1143" t="s">
        <v>35</v>
      </c>
      <c r="BR230" s="1164" t="s">
        <v>35</v>
      </c>
      <c r="BS230" s="1122" t="s">
        <v>35</v>
      </c>
      <c r="BT230" s="1122" t="s">
        <v>35</v>
      </c>
      <c r="BU230" s="1122" t="s">
        <v>35</v>
      </c>
      <c r="BV230" s="1122" t="s">
        <v>35</v>
      </c>
      <c r="BW230" s="1122" t="s">
        <v>35</v>
      </c>
      <c r="BX230" s="1122" t="s">
        <v>35</v>
      </c>
      <c r="BY230" s="1183" t="s">
        <v>35</v>
      </c>
      <c r="BZ230" s="1183" t="s">
        <v>35</v>
      </c>
      <c r="CA230" s="1183" t="s">
        <v>35</v>
      </c>
      <c r="CB230" s="1183" t="s">
        <v>35</v>
      </c>
      <c r="CC230" s="1183" t="s">
        <v>35</v>
      </c>
      <c r="CD230" s="1183" t="s">
        <v>35</v>
      </c>
      <c r="CE230" s="1860"/>
      <c r="CF230" s="1860"/>
      <c r="CG230" s="1860"/>
      <c r="CH230" s="1860"/>
      <c r="CI230" s="1860"/>
      <c r="CJ230" s="1860"/>
      <c r="CK230" s="1860"/>
      <c r="CL230" s="1860"/>
      <c r="CM230" s="1860"/>
      <c r="CN230" s="1860"/>
      <c r="CO230" s="1860"/>
      <c r="CP230" s="1860"/>
      <c r="CQ230" s="1860"/>
      <c r="CR230" s="1860"/>
      <c r="CS230" s="1860"/>
      <c r="CT230" s="1860"/>
      <c r="CU230" s="1860"/>
      <c r="CV230" s="1860"/>
      <c r="CW230" s="1860"/>
      <c r="CX230" s="1860"/>
      <c r="CY230" s="1860"/>
      <c r="CZ230" s="1860"/>
    </row>
    <row r="231" s="424" customFormat="true" ht="15" customHeight="true" x14ac:dyDescent="0.2">
      <c r="A231" s="1575"/>
      <c r="B231" s="1753"/>
      <c r="C231" s="1530"/>
      <c r="D231" s="1531"/>
      <c r="E231" s="1531"/>
      <c r="F231" s="1531"/>
      <c r="G231" s="1565"/>
      <c r="H231" s="1556"/>
      <c r="I231" s="1531"/>
      <c r="J231" s="1531"/>
      <c r="K231" s="1531"/>
      <c r="L231" s="1536"/>
      <c r="M231" s="1546"/>
      <c r="N231" s="1531"/>
      <c r="O231" s="1531"/>
      <c r="P231" s="1531"/>
      <c r="Q231" s="1565"/>
      <c r="R231" s="1556"/>
      <c r="S231" s="1531"/>
      <c r="T231" s="1531"/>
      <c r="U231" s="1531"/>
      <c r="V231" s="1531"/>
      <c r="W231" s="1531"/>
      <c r="X231" s="1531"/>
      <c r="Y231" s="1531"/>
      <c r="Z231" s="1531"/>
      <c r="AA231" s="1531"/>
      <c r="AB231" s="1531"/>
      <c r="AC231" s="1531"/>
      <c r="AD231" s="1954"/>
      <c r="AE231" s="615"/>
      <c r="AF231" s="615"/>
      <c r="AG231" s="615"/>
      <c r="AH231" s="615"/>
      <c r="AI231" s="615"/>
      <c r="AJ231" s="615"/>
      <c r="AK231" s="615"/>
      <c r="AL231" s="615"/>
      <c r="AM231" s="615"/>
      <c r="AN231" s="615"/>
      <c r="AO231" s="615"/>
      <c r="AP231" s="615"/>
      <c r="AQ231" s="615"/>
      <c r="AR231" s="615"/>
      <c r="AS231" s="615"/>
      <c r="AT231" s="615"/>
      <c r="AU231" s="615"/>
      <c r="AV231" s="615"/>
      <c r="AW231" s="615"/>
      <c r="AX231" s="615"/>
      <c r="AY231" s="615"/>
      <c r="AZ231" s="216"/>
      <c r="BA231" s="2422" t="s">
        <v>314</v>
      </c>
      <c r="BB231" s="161" t="s">
        <v>315</v>
      </c>
      <c r="BC231" s="345">
        <v>6464.8584969999874</v>
      </c>
      <c r="BD231" s="309">
        <v>7322.2270799999696</v>
      </c>
      <c r="BE231" s="309">
        <v>7688.8060209999967</v>
      </c>
      <c r="BF231" s="309">
        <v>7636.3441519999933</v>
      </c>
      <c r="BG231" s="346">
        <v>7856.1053089999969</v>
      </c>
      <c r="BH231" s="354">
        <v>3316.5533549999977</v>
      </c>
      <c r="BI231" s="309">
        <v>3508.0854889999987</v>
      </c>
      <c r="BJ231" s="309">
        <v>3639.680247999991</v>
      </c>
      <c r="BK231" s="309">
        <v>3744.5957719999979</v>
      </c>
      <c r="BL231" s="346">
        <v>3599.768903000002</v>
      </c>
      <c r="BM231" s="354">
        <v>3145.6927760000026</v>
      </c>
      <c r="BN231" s="309">
        <v>3857.6000689999964</v>
      </c>
      <c r="BO231" s="309">
        <v>3987.6053999999981</v>
      </c>
      <c r="BP231" s="309">
        <v>4013.7541949999932</v>
      </c>
      <c r="BQ231" s="346">
        <v>4155.0048520000037</v>
      </c>
      <c r="BR231" s="354">
        <v>1777.8637739999972</v>
      </c>
      <c r="BS231" s="309">
        <v>2822.6482659999974</v>
      </c>
      <c r="BT231" s="309">
        <v>1365.6110760000024</v>
      </c>
      <c r="BU231" s="309">
        <v>955.41207300000065</v>
      </c>
      <c r="BV231" s="309">
        <v>2615.2052049999975</v>
      </c>
      <c r="BW231" s="309">
        <v>7162.6927890000061</v>
      </c>
      <c r="BX231" s="309">
        <v>1130.2970480000008</v>
      </c>
      <c r="BY231" s="310">
        <v>4363.5302709999969</v>
      </c>
      <c r="BZ231" s="310">
        <v>923.61132099999861</v>
      </c>
      <c r="CA231" s="310">
        <v>4524.5230379999875</v>
      </c>
      <c r="CB231" s="310">
        <v>3335.8698930000128</v>
      </c>
      <c r="CC231" s="310">
        <v>3478.374139</v>
      </c>
      <c r="CD231" s="310">
        <v>2512.7021660000009</v>
      </c>
      <c r="CE231" s="1861"/>
      <c r="CF231" s="1861"/>
      <c r="CG231" s="1861"/>
      <c r="CH231" s="1861"/>
      <c r="CI231" s="1861"/>
      <c r="CJ231" s="1861"/>
      <c r="CK231" s="1861"/>
      <c r="CL231" s="1861"/>
      <c r="CM231" s="1861"/>
      <c r="CN231" s="1861"/>
      <c r="CO231" s="1861"/>
      <c r="CP231" s="1861"/>
      <c r="CQ231" s="1861"/>
      <c r="CR231" s="1861"/>
      <c r="CS231" s="1861"/>
      <c r="CT231" s="1861"/>
      <c r="CU231" s="1861"/>
      <c r="CV231" s="1861"/>
      <c r="CW231" s="1861"/>
      <c r="CX231" s="1861"/>
      <c r="CY231" s="1861"/>
      <c r="CZ231" s="1861"/>
    </row>
    <row r="232" s="424" customFormat="true" ht="15" customHeight="true" x14ac:dyDescent="0.2">
      <c r="A232" s="1576"/>
      <c r="B232" s="1754"/>
      <c r="C232" s="1532"/>
      <c r="D232" s="1533"/>
      <c r="E232" s="1533"/>
      <c r="F232" s="1533"/>
      <c r="G232" s="1566"/>
      <c r="H232" s="1557"/>
      <c r="I232" s="1533"/>
      <c r="J232" s="1533"/>
      <c r="K232" s="1533"/>
      <c r="L232" s="1537"/>
      <c r="M232" s="1547"/>
      <c r="N232" s="1533"/>
      <c r="O232" s="1533"/>
      <c r="P232" s="1533"/>
      <c r="Q232" s="1566"/>
      <c r="R232" s="1557"/>
      <c r="S232" s="1533"/>
      <c r="T232" s="1533"/>
      <c r="U232" s="1533"/>
      <c r="V232" s="1533"/>
      <c r="W232" s="1533"/>
      <c r="X232" s="1533"/>
      <c r="Y232" s="1533"/>
      <c r="Z232" s="1533"/>
      <c r="AA232" s="1533"/>
      <c r="AB232" s="1533"/>
      <c r="AC232" s="1533"/>
      <c r="AD232" s="1955"/>
      <c r="AE232" s="615"/>
      <c r="AF232" s="615"/>
      <c r="AG232" s="615"/>
      <c r="AH232" s="615"/>
      <c r="AI232" s="615"/>
      <c r="AJ232" s="615"/>
      <c r="AK232" s="615"/>
      <c r="AL232" s="615"/>
      <c r="AM232" s="615"/>
      <c r="AN232" s="615"/>
      <c r="AO232" s="615"/>
      <c r="AP232" s="615"/>
      <c r="AQ232" s="615"/>
      <c r="AR232" s="615"/>
      <c r="AS232" s="615"/>
      <c r="AT232" s="615"/>
      <c r="AU232" s="615"/>
      <c r="AV232" s="615"/>
      <c r="AW232" s="615"/>
      <c r="AX232" s="615"/>
      <c r="AY232" s="615"/>
      <c r="AZ232" s="216"/>
      <c r="BA232" s="2422"/>
      <c r="BB232" s="161" t="s">
        <v>316</v>
      </c>
      <c r="BC232" s="345">
        <v>1578.4745670000002</v>
      </c>
      <c r="BD232" s="309">
        <v>859.89449199999979</v>
      </c>
      <c r="BE232" s="309">
        <v>547.62041199999999</v>
      </c>
      <c r="BF232" s="309">
        <v>626.94416899999987</v>
      </c>
      <c r="BG232" s="346">
        <v>276.23525600000016</v>
      </c>
      <c r="BH232" s="354">
        <v>520.4791110000001</v>
      </c>
      <c r="BI232" s="309">
        <v>309.77293700000001</v>
      </c>
      <c r="BJ232" s="309">
        <v>234.47968400000002</v>
      </c>
      <c r="BK232" s="309">
        <v>130.22386900000001</v>
      </c>
      <c r="BL232" s="346">
        <v>130.63752200000008</v>
      </c>
      <c r="BM232" s="354">
        <v>1090.2575040000008</v>
      </c>
      <c r="BN232" s="309">
        <v>469.29642799999988</v>
      </c>
      <c r="BO232" s="309">
        <v>373.35314700000009</v>
      </c>
      <c r="BP232" s="309">
        <v>349.93193900000011</v>
      </c>
      <c r="BQ232" s="346">
        <v>280.73675500000002</v>
      </c>
      <c r="BR232" s="354">
        <v>27.544323000000002</v>
      </c>
      <c r="BS232" s="309">
        <v>139.73821500000005</v>
      </c>
      <c r="BT232" s="309">
        <v>121.30335799999999</v>
      </c>
      <c r="BU232" s="309">
        <v>476.33298300000018</v>
      </c>
      <c r="BV232" s="309">
        <v>1601.6422570000009</v>
      </c>
      <c r="BW232" s="309">
        <v>423.88277400000004</v>
      </c>
      <c r="BX232" s="309">
        <v>100.64509599999997</v>
      </c>
      <c r="BY232" s="310">
        <v>421.19102799999996</v>
      </c>
      <c r="BZ232" s="310">
        <v>163.13477099999992</v>
      </c>
      <c r="CA232" s="310">
        <v>321.50020700000005</v>
      </c>
      <c r="CB232" s="310">
        <v>12.847295000000001</v>
      </c>
      <c r="CC232" s="310">
        <v>5.8597939999999999</v>
      </c>
      <c r="CD232" s="310">
        <v>73.546795000000003</v>
      </c>
      <c r="CE232" s="1861"/>
      <c r="CF232" s="1861"/>
      <c r="CG232" s="1861"/>
      <c r="CH232" s="1861"/>
      <c r="CI232" s="1861"/>
      <c r="CJ232" s="1861"/>
      <c r="CK232" s="1861"/>
      <c r="CL232" s="1861"/>
      <c r="CM232" s="1861"/>
      <c r="CN232" s="1861"/>
      <c r="CO232" s="1861"/>
      <c r="CP232" s="1861"/>
      <c r="CQ232" s="1861"/>
      <c r="CR232" s="1861"/>
      <c r="CS232" s="1861"/>
      <c r="CT232" s="1861"/>
      <c r="CU232" s="1861"/>
      <c r="CV232" s="1861"/>
      <c r="CW232" s="1861"/>
      <c r="CX232" s="1861"/>
      <c r="CY232" s="1861"/>
      <c r="CZ232" s="1861"/>
    </row>
    <row r="233" s="424" customFormat="true" ht="15" customHeight="true" x14ac:dyDescent="0.2">
      <c r="A233" s="1577"/>
      <c r="B233" s="1755"/>
      <c r="C233" s="1709"/>
      <c r="D233" s="1710"/>
      <c r="E233" s="1710"/>
      <c r="F233" s="1710"/>
      <c r="G233" s="1711"/>
      <c r="H233" s="1712"/>
      <c r="I233" s="1710"/>
      <c r="J233" s="1710"/>
      <c r="K233" s="1710"/>
      <c r="L233" s="1713"/>
      <c r="M233" s="1714"/>
      <c r="N233" s="1710"/>
      <c r="O233" s="1710"/>
      <c r="P233" s="1710"/>
      <c r="Q233" s="1711"/>
      <c r="R233" s="1712"/>
      <c r="S233" s="1710"/>
      <c r="T233" s="1710"/>
      <c r="U233" s="1710"/>
      <c r="V233" s="1710"/>
      <c r="W233" s="1710"/>
      <c r="X233" s="1710"/>
      <c r="Y233" s="1710"/>
      <c r="Z233" s="1710"/>
      <c r="AA233" s="1710"/>
      <c r="AB233" s="1710"/>
      <c r="AC233" s="1710"/>
      <c r="AD233" s="1956"/>
      <c r="AE233" s="615"/>
      <c r="AF233" s="615"/>
      <c r="AG233" s="615"/>
      <c r="AH233" s="615"/>
      <c r="AI233" s="615"/>
      <c r="AJ233" s="615"/>
      <c r="AK233" s="615"/>
      <c r="AL233" s="615"/>
      <c r="AM233" s="615"/>
      <c r="AN233" s="615"/>
      <c r="AO233" s="615"/>
      <c r="AP233" s="615"/>
      <c r="AQ233" s="615"/>
      <c r="AR233" s="615"/>
      <c r="AS233" s="615"/>
      <c r="AT233" s="615"/>
      <c r="AU233" s="615"/>
      <c r="AV233" s="615"/>
      <c r="AW233" s="615"/>
      <c r="AX233" s="615"/>
      <c r="AY233" s="615"/>
      <c r="AZ233" s="216"/>
      <c r="BA233" s="2422"/>
      <c r="BB233" s="161" t="s">
        <v>317</v>
      </c>
      <c r="BC233" s="345">
        <v>173.08177500000002</v>
      </c>
      <c r="BD233" s="309">
        <v>92.326612999999995</v>
      </c>
      <c r="BE233" s="309">
        <v>98.841588000000002</v>
      </c>
      <c r="BF233" s="309">
        <v>112.52046799999999</v>
      </c>
      <c r="BG233" s="346">
        <v>256.66474999999991</v>
      </c>
      <c r="BH233" s="354">
        <v>63.668327999999995</v>
      </c>
      <c r="BI233" s="309">
        <v>62.028793</v>
      </c>
      <c r="BJ233" s="309">
        <v>43.787146999999997</v>
      </c>
      <c r="BK233" s="309">
        <v>104.92311099999998</v>
      </c>
      <c r="BL233" s="346">
        <v>149.26526299999995</v>
      </c>
      <c r="BM233" s="354">
        <v>116.33631699999998</v>
      </c>
      <c r="BN233" s="309">
        <v>49.80333000000001</v>
      </c>
      <c r="BO233" s="309">
        <v>29.438531000000001</v>
      </c>
      <c r="BP233" s="309">
        <v>71.371873999999991</v>
      </c>
      <c r="BQ233" s="346">
        <v>42.8125</v>
      </c>
      <c r="BR233" s="354">
        <v>34.459584999999997</v>
      </c>
      <c r="BS233" s="309">
        <v>143.51071299999995</v>
      </c>
      <c r="BT233" s="309">
        <v>5.8992490000000002</v>
      </c>
      <c r="BU233" s="309">
        <v>28.525950999999999</v>
      </c>
      <c r="BV233" s="309">
        <v>103.21785600000001</v>
      </c>
      <c r="BW233" s="309">
        <v>151.22051999999999</v>
      </c>
      <c r="BX233" s="309">
        <v>66.516818999999998</v>
      </c>
      <c r="BY233" s="310">
        <v>39.193255999999998</v>
      </c>
      <c r="BZ233" s="310">
        <v>74.654432</v>
      </c>
      <c r="CA233" s="310">
        <v>37.681097000000001</v>
      </c>
      <c r="CB233" s="310">
        <v>0</v>
      </c>
      <c r="CC233" s="310">
        <v>30.542937999999999</v>
      </c>
      <c r="CD233" s="310">
        <v>18.012778000000001</v>
      </c>
      <c r="CE233" s="1861"/>
      <c r="CF233" s="1861"/>
      <c r="CG233" s="1861"/>
      <c r="CH233" s="1861"/>
      <c r="CI233" s="1861"/>
      <c r="CJ233" s="1861"/>
      <c r="CK233" s="1861"/>
      <c r="CL233" s="1861"/>
      <c r="CM233" s="1861"/>
      <c r="CN233" s="1861"/>
      <c r="CO233" s="1861"/>
      <c r="CP233" s="1861"/>
      <c r="CQ233" s="1861"/>
      <c r="CR233" s="1861"/>
      <c r="CS233" s="1861"/>
      <c r="CT233" s="1861"/>
      <c r="CU233" s="1861"/>
      <c r="CV233" s="1861"/>
      <c r="CW233" s="1861"/>
      <c r="CX233" s="1861"/>
      <c r="CY233" s="1861"/>
      <c r="CZ233" s="1861"/>
    </row>
    <row r="234" s="424" customFormat="true" ht="15" customHeight="true" x14ac:dyDescent="0.2">
      <c r="A234" s="1578"/>
      <c r="B234" s="1756"/>
      <c r="C234" s="1715"/>
      <c r="D234" s="1716"/>
      <c r="E234" s="1716"/>
      <c r="F234" s="1716"/>
      <c r="G234" s="1717"/>
      <c r="H234" s="1718"/>
      <c r="I234" s="1716"/>
      <c r="J234" s="1716"/>
      <c r="K234" s="1716"/>
      <c r="L234" s="1719"/>
      <c r="M234" s="1720"/>
      <c r="N234" s="1716"/>
      <c r="O234" s="1716"/>
      <c r="P234" s="1716"/>
      <c r="Q234" s="1717"/>
      <c r="R234" s="1718"/>
      <c r="S234" s="1716"/>
      <c r="T234" s="1716"/>
      <c r="U234" s="1716"/>
      <c r="V234" s="1716"/>
      <c r="W234" s="1716"/>
      <c r="X234" s="1716"/>
      <c r="Y234" s="1716"/>
      <c r="Z234" s="1716"/>
      <c r="AA234" s="1716"/>
      <c r="AB234" s="1716"/>
      <c r="AC234" s="1716"/>
      <c r="AD234" s="1957"/>
      <c r="AE234" s="615"/>
      <c r="AF234" s="615"/>
      <c r="AG234" s="615"/>
      <c r="AH234" s="615"/>
      <c r="AI234" s="615"/>
      <c r="AJ234" s="615"/>
      <c r="AK234" s="615"/>
      <c r="AL234" s="615"/>
      <c r="AM234" s="615"/>
      <c r="AN234" s="615"/>
      <c r="AO234" s="615"/>
      <c r="AP234" s="615"/>
      <c r="AQ234" s="615"/>
      <c r="AR234" s="615"/>
      <c r="AS234" s="615"/>
      <c r="AT234" s="615"/>
      <c r="AU234" s="615"/>
      <c r="AV234" s="615"/>
      <c r="AW234" s="615"/>
      <c r="AX234" s="615"/>
      <c r="AY234" s="615"/>
      <c r="AZ234" s="216"/>
      <c r="BA234" s="2422"/>
      <c r="BB234" s="161" t="s">
        <v>318</v>
      </c>
      <c r="BC234" s="345">
        <v>332.542552</v>
      </c>
      <c r="BD234" s="309">
        <v>283.33270799999997</v>
      </c>
      <c r="BE234" s="309">
        <v>220.70333899999994</v>
      </c>
      <c r="BF234" s="309">
        <v>166.80553900000001</v>
      </c>
      <c r="BG234" s="346">
        <v>162.585339</v>
      </c>
      <c r="BH234" s="354">
        <v>105.10578000000002</v>
      </c>
      <c r="BI234" s="309">
        <v>123.56789000000001</v>
      </c>
      <c r="BJ234" s="309">
        <v>72.544613999999982</v>
      </c>
      <c r="BK234" s="309">
        <v>26.034490999999999</v>
      </c>
      <c r="BL234" s="346">
        <v>127.43464299999999</v>
      </c>
      <c r="BM234" s="354">
        <v>200.39467099999996</v>
      </c>
      <c r="BN234" s="309">
        <v>164.63885300000007</v>
      </c>
      <c r="BO234" s="309">
        <v>160.820842</v>
      </c>
      <c r="BP234" s="309">
        <v>112.029405</v>
      </c>
      <c r="BQ234" s="346">
        <v>73.398288000000008</v>
      </c>
      <c r="BR234" s="354">
        <v>380.66790700000007</v>
      </c>
      <c r="BS234" s="309">
        <v>42.038552999999993</v>
      </c>
      <c r="BT234" s="309">
        <v>8.4706340000000004</v>
      </c>
      <c r="BU234" s="309">
        <v>64.115680000000012</v>
      </c>
      <c r="BV234" s="309">
        <v>29.851303000000001</v>
      </c>
      <c r="BW234" s="309">
        <v>213.05211799999992</v>
      </c>
      <c r="BX234" s="309">
        <v>17.173963000000001</v>
      </c>
      <c r="BY234" s="310">
        <v>205.60664500000001</v>
      </c>
      <c r="BZ234" s="310">
        <v>39.749662999999984</v>
      </c>
      <c r="CA234" s="310">
        <v>74.106134999999995</v>
      </c>
      <c r="CB234" s="310">
        <v>9.5932530000000007</v>
      </c>
      <c r="CC234" s="310">
        <v>62.32101999999999</v>
      </c>
      <c r="CD234" s="310">
        <v>19.222603000000003</v>
      </c>
      <c r="CE234" s="1861"/>
      <c r="CF234" s="1861"/>
      <c r="CG234" s="1861"/>
      <c r="CH234" s="1861"/>
      <c r="CI234" s="1861"/>
      <c r="CJ234" s="1861"/>
      <c r="CK234" s="1861"/>
      <c r="CL234" s="1861"/>
      <c r="CM234" s="1861"/>
      <c r="CN234" s="1861"/>
      <c r="CO234" s="1861"/>
      <c r="CP234" s="1861"/>
      <c r="CQ234" s="1861"/>
      <c r="CR234" s="1861"/>
      <c r="CS234" s="1861"/>
      <c r="CT234" s="1861"/>
      <c r="CU234" s="1861"/>
      <c r="CV234" s="1861"/>
      <c r="CW234" s="1861"/>
      <c r="CX234" s="1861"/>
      <c r="CY234" s="1861"/>
      <c r="CZ234" s="1861"/>
    </row>
    <row r="235" s="424" customFormat="true" ht="15" customHeight="true" x14ac:dyDescent="0.2">
      <c r="A235" s="1578"/>
      <c r="B235" s="1756"/>
      <c r="C235" s="1715"/>
      <c r="D235" s="1716"/>
      <c r="E235" s="1716"/>
      <c r="F235" s="1716"/>
      <c r="G235" s="1717"/>
      <c r="H235" s="1718"/>
      <c r="I235" s="1716"/>
      <c r="J235" s="1716"/>
      <c r="K235" s="1716"/>
      <c r="L235" s="1719"/>
      <c r="M235" s="1720"/>
      <c r="N235" s="1716"/>
      <c r="O235" s="1716"/>
      <c r="P235" s="1716"/>
      <c r="Q235" s="1717"/>
      <c r="R235" s="1718"/>
      <c r="S235" s="1716"/>
      <c r="T235" s="1716"/>
      <c r="U235" s="1716"/>
      <c r="V235" s="1716"/>
      <c r="W235" s="1716"/>
      <c r="X235" s="1716"/>
      <c r="Y235" s="1716"/>
      <c r="Z235" s="1716"/>
      <c r="AA235" s="1716"/>
      <c r="AB235" s="1716"/>
      <c r="AC235" s="1716"/>
      <c r="AD235" s="1957"/>
      <c r="AE235" s="615"/>
      <c r="AF235" s="615"/>
      <c r="AG235" s="615"/>
      <c r="AH235" s="615"/>
      <c r="AI235" s="615"/>
      <c r="AJ235" s="615"/>
      <c r="AK235" s="615"/>
      <c r="AL235" s="615"/>
      <c r="AM235" s="615"/>
      <c r="AN235" s="615"/>
      <c r="AO235" s="615"/>
      <c r="AP235" s="615"/>
      <c r="AQ235" s="615"/>
      <c r="AR235" s="615"/>
      <c r="AS235" s="615"/>
      <c r="AT235" s="615"/>
      <c r="AU235" s="615"/>
      <c r="AV235" s="615"/>
      <c r="AW235" s="615"/>
      <c r="AX235" s="615"/>
      <c r="AY235" s="615"/>
      <c r="AZ235" s="216"/>
      <c r="BA235" s="2422"/>
      <c r="BB235" s="161" t="s">
        <v>173</v>
      </c>
      <c r="BC235" s="345">
        <v>8.2866079999999993</v>
      </c>
      <c r="BD235" s="309">
        <v>0</v>
      </c>
      <c r="BE235" s="309">
        <v>0</v>
      </c>
      <c r="BF235" s="309">
        <v>19.896959000000003</v>
      </c>
      <c r="BG235" s="346">
        <v>0</v>
      </c>
      <c r="BH235" s="354">
        <v>0</v>
      </c>
      <c r="BI235" s="309">
        <v>2.250982</v>
      </c>
      <c r="BJ235" s="309">
        <v>17.645977000000002</v>
      </c>
      <c r="BK235" s="309">
        <v>0</v>
      </c>
      <c r="BL235" s="346">
        <v>0</v>
      </c>
      <c r="BM235" s="354">
        <v>0</v>
      </c>
      <c r="BN235" s="309">
        <v>8.2866079999999993</v>
      </c>
      <c r="BO235" s="309">
        <v>0</v>
      </c>
      <c r="BP235" s="309">
        <v>0</v>
      </c>
      <c r="BQ235" s="346">
        <v>0</v>
      </c>
      <c r="BR235" s="354">
        <v>0</v>
      </c>
      <c r="BS235" s="309">
        <v>2.250982</v>
      </c>
      <c r="BT235" s="309">
        <v>0</v>
      </c>
      <c r="BU235" s="309">
        <v>0</v>
      </c>
      <c r="BV235" s="309">
        <v>8.2866079999999993</v>
      </c>
      <c r="BW235" s="309">
        <v>6.0463529999999999</v>
      </c>
      <c r="BX235" s="309">
        <v>0</v>
      </c>
      <c r="BY235" s="310">
        <v>0</v>
      </c>
      <c r="BZ235" s="310">
        <v>0</v>
      </c>
      <c r="CA235" s="310">
        <v>0</v>
      </c>
      <c r="CB235" s="310">
        <v>11.599624</v>
      </c>
      <c r="CC235" s="310">
        <v>0</v>
      </c>
      <c r="CD235" s="310">
        <v>0</v>
      </c>
      <c r="CE235" s="1861"/>
      <c r="CF235" s="1861"/>
      <c r="CG235" s="1861"/>
      <c r="CH235" s="1861"/>
      <c r="CI235" s="1861"/>
      <c r="CJ235" s="1861"/>
      <c r="CK235" s="1861"/>
      <c r="CL235" s="1861"/>
      <c r="CM235" s="1861"/>
      <c r="CN235" s="1861"/>
      <c r="CO235" s="1861"/>
      <c r="CP235" s="1861"/>
      <c r="CQ235" s="1861"/>
      <c r="CR235" s="1861"/>
      <c r="CS235" s="1861"/>
      <c r="CT235" s="1861"/>
      <c r="CU235" s="1861"/>
      <c r="CV235" s="1861"/>
      <c r="CW235" s="1861"/>
      <c r="CX235" s="1861"/>
      <c r="CY235" s="1861"/>
      <c r="CZ235" s="1861"/>
    </row>
    <row r="236" s="424" customFormat="true" ht="15" customHeight="true" x14ac:dyDescent="0.2">
      <c r="A236" s="1578"/>
      <c r="B236" s="1756"/>
      <c r="C236" s="1715"/>
      <c r="D236" s="1716"/>
      <c r="E236" s="1716"/>
      <c r="F236" s="1716"/>
      <c r="G236" s="1717"/>
      <c r="H236" s="1718"/>
      <c r="I236" s="1716"/>
      <c r="J236" s="1716"/>
      <c r="K236" s="1716"/>
      <c r="L236" s="1719"/>
      <c r="M236" s="1720"/>
      <c r="N236" s="1716"/>
      <c r="O236" s="1716"/>
      <c r="P236" s="1716"/>
      <c r="Q236" s="1717"/>
      <c r="R236" s="1718"/>
      <c r="S236" s="1716"/>
      <c r="T236" s="1716"/>
      <c r="U236" s="1716"/>
      <c r="V236" s="1716"/>
      <c r="W236" s="1716"/>
      <c r="X236" s="1716"/>
      <c r="Y236" s="1716"/>
      <c r="Z236" s="1716"/>
      <c r="AA236" s="1716"/>
      <c r="AB236" s="1716"/>
      <c r="AC236" s="1716"/>
      <c r="AD236" s="1957"/>
      <c r="AE236" s="615"/>
      <c r="AF236" s="615"/>
      <c r="AG236" s="615"/>
      <c r="AH236" s="615"/>
      <c r="AI236" s="615"/>
      <c r="AJ236" s="615"/>
      <c r="AK236" s="615"/>
      <c r="AL236" s="615"/>
      <c r="AM236" s="615"/>
      <c r="AN236" s="615"/>
      <c r="AO236" s="615"/>
      <c r="AP236" s="615"/>
      <c r="AQ236" s="615"/>
      <c r="AR236" s="615"/>
      <c r="AS236" s="615"/>
      <c r="AT236" s="615"/>
      <c r="AU236" s="615"/>
      <c r="AV236" s="615"/>
      <c r="AW236" s="615"/>
      <c r="AX236" s="615"/>
      <c r="AY236" s="615"/>
      <c r="AZ236" s="216"/>
      <c r="BA236" s="2423"/>
      <c r="BB236" s="161" t="s">
        <v>182</v>
      </c>
      <c r="BC236" s="345">
        <v>8557.2439989999784</v>
      </c>
      <c r="BD236" s="309">
        <v>8557.7808929999755</v>
      </c>
      <c r="BE236" s="309">
        <v>8555.9713599999959</v>
      </c>
      <c r="BF236" s="309">
        <v>8562.5112870000103</v>
      </c>
      <c r="BG236" s="346">
        <v>8551.5906539999833</v>
      </c>
      <c r="BH236" s="354">
        <v>4005.8065740000002</v>
      </c>
      <c r="BI236" s="309">
        <v>4005.7060909999987</v>
      </c>
      <c r="BJ236" s="309">
        <v>4008.1376699999937</v>
      </c>
      <c r="BK236" s="309">
        <v>4005.7772429999977</v>
      </c>
      <c r="BL236" s="346">
        <v>4007.1063310000013</v>
      </c>
      <c r="BM236" s="354">
        <v>4552.6812680000003</v>
      </c>
      <c r="BN236" s="309">
        <v>4549.6252879999902</v>
      </c>
      <c r="BO236" s="309">
        <v>4551.2179199999946</v>
      </c>
      <c r="BP236" s="309">
        <v>4547.0874129999847</v>
      </c>
      <c r="BQ236" s="346">
        <v>4551.9523950000012</v>
      </c>
      <c r="BR236" s="354">
        <v>2220.535588999996</v>
      </c>
      <c r="BS236" s="309">
        <v>3150.1867289999982</v>
      </c>
      <c r="BT236" s="309">
        <v>1501.2843170000037</v>
      </c>
      <c r="BU236" s="309">
        <v>1524.3866870000006</v>
      </c>
      <c r="BV236" s="309">
        <v>4358.2032289999906</v>
      </c>
      <c r="BW236" s="309">
        <v>7956.8945540000013</v>
      </c>
      <c r="BX236" s="309">
        <v>1314.6329260000007</v>
      </c>
      <c r="BY236" s="310">
        <v>5029.5211999999983</v>
      </c>
      <c r="BZ236" s="310">
        <v>1201.1501869999984</v>
      </c>
      <c r="CA236" s="310">
        <v>4957.8104769999854</v>
      </c>
      <c r="CB236" s="310">
        <v>3369.9100650000128</v>
      </c>
      <c r="CC236" s="310">
        <v>3577.0978910000035</v>
      </c>
      <c r="CD236" s="310">
        <v>2623.4843419999988</v>
      </c>
      <c r="CE236" s="1861"/>
      <c r="CF236" s="1861"/>
      <c r="CG236" s="1861"/>
      <c r="CH236" s="1861"/>
      <c r="CI236" s="1861"/>
      <c r="CJ236" s="1861"/>
      <c r="CK236" s="1861"/>
      <c r="CL236" s="1861"/>
      <c r="CM236" s="1861"/>
      <c r="CN236" s="1861"/>
      <c r="CO236" s="1861"/>
      <c r="CP236" s="1861"/>
      <c r="CQ236" s="1861"/>
      <c r="CR236" s="1861"/>
      <c r="CS236" s="1861"/>
      <c r="CT236" s="1861"/>
      <c r="CU236" s="1861"/>
      <c r="CV236" s="1861"/>
      <c r="CW236" s="1861"/>
      <c r="CX236" s="1861"/>
      <c r="CY236" s="1861"/>
      <c r="CZ236" s="1861"/>
    </row>
    <row r="237" s="424" customFormat="true" ht="15" customHeight="true" x14ac:dyDescent="0.2">
      <c r="A237" s="1578"/>
      <c r="B237" s="1756"/>
      <c r="C237" s="1715"/>
      <c r="D237" s="1716"/>
      <c r="E237" s="1716"/>
      <c r="F237" s="1716"/>
      <c r="G237" s="1717"/>
      <c r="H237" s="1718"/>
      <c r="I237" s="1716"/>
      <c r="J237" s="1716"/>
      <c r="K237" s="1716"/>
      <c r="L237" s="1719"/>
      <c r="M237" s="1720"/>
      <c r="N237" s="1716"/>
      <c r="O237" s="1716"/>
      <c r="P237" s="1716"/>
      <c r="Q237" s="1717"/>
      <c r="R237" s="1718"/>
      <c r="S237" s="1716"/>
      <c r="T237" s="1716"/>
      <c r="U237" s="1716"/>
      <c r="V237" s="1716"/>
      <c r="W237" s="1716"/>
      <c r="X237" s="1716"/>
      <c r="Y237" s="1716"/>
      <c r="Z237" s="1716"/>
      <c r="AA237" s="1716"/>
      <c r="AB237" s="1716"/>
      <c r="AC237" s="1716"/>
      <c r="AD237" s="1957"/>
      <c r="AE237" s="615"/>
      <c r="AF237" s="615"/>
      <c r="AG237" s="615"/>
      <c r="AH237" s="615"/>
      <c r="AI237" s="615"/>
      <c r="AJ237" s="615"/>
      <c r="AK237" s="615"/>
      <c r="AL237" s="615"/>
      <c r="AM237" s="615"/>
      <c r="AN237" s="615"/>
      <c r="AO237" s="615"/>
      <c r="AP237" s="615"/>
      <c r="AQ237" s="615"/>
      <c r="AR237" s="615"/>
      <c r="AS237" s="615"/>
      <c r="AT237" s="615"/>
      <c r="AU237" s="615"/>
      <c r="AV237" s="615"/>
      <c r="AW237" s="615"/>
      <c r="AX237" s="615"/>
      <c r="AY237" s="615"/>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1861"/>
      <c r="CF237" s="1861"/>
      <c r="CG237" s="1861"/>
      <c r="CH237" s="1861"/>
      <c r="CI237" s="1861"/>
      <c r="CJ237" s="1861"/>
      <c r="CK237" s="1861"/>
      <c r="CL237" s="1861"/>
      <c r="CM237" s="1861"/>
      <c r="CN237" s="1861"/>
      <c r="CO237" s="1861"/>
      <c r="CP237" s="1861"/>
      <c r="CQ237" s="1861"/>
      <c r="CR237" s="1861"/>
      <c r="CS237" s="1861"/>
      <c r="CT237" s="1861"/>
      <c r="CU237" s="1861"/>
      <c r="CV237" s="1861"/>
      <c r="CW237" s="1861"/>
      <c r="CX237" s="1861"/>
      <c r="CY237" s="1861"/>
      <c r="CZ237" s="1861"/>
    </row>
    <row r="238" s="424" customFormat="true" ht="15" customHeight="true" x14ac:dyDescent="0.2">
      <c r="A238" s="1578"/>
      <c r="B238" s="1756"/>
      <c r="C238" s="1715"/>
      <c r="D238" s="1716"/>
      <c r="E238" s="1716"/>
      <c r="F238" s="1716"/>
      <c r="G238" s="1717"/>
      <c r="H238" s="1718"/>
      <c r="I238" s="1716"/>
      <c r="J238" s="1716"/>
      <c r="K238" s="1716"/>
      <c r="L238" s="1719"/>
      <c r="M238" s="1720"/>
      <c r="N238" s="1716"/>
      <c r="O238" s="1716"/>
      <c r="P238" s="1716"/>
      <c r="Q238" s="1717"/>
      <c r="R238" s="1718"/>
      <c r="S238" s="1716"/>
      <c r="T238" s="1716"/>
      <c r="U238" s="1716"/>
      <c r="V238" s="1716"/>
      <c r="W238" s="1716"/>
      <c r="X238" s="1716"/>
      <c r="Y238" s="1716"/>
      <c r="Z238" s="1716"/>
      <c r="AA238" s="1716"/>
      <c r="AB238" s="1716"/>
      <c r="AC238" s="1716"/>
      <c r="AD238" s="1957"/>
      <c r="AE238" s="615"/>
      <c r="AF238" s="615"/>
      <c r="AG238" s="615"/>
      <c r="AH238" s="615"/>
      <c r="AI238" s="615"/>
      <c r="AJ238" s="615"/>
      <c r="AK238" s="615"/>
      <c r="AL238" s="615"/>
      <c r="AM238" s="615"/>
      <c r="AN238" s="615"/>
      <c r="AO238" s="615"/>
      <c r="AP238" s="615"/>
      <c r="AQ238" s="615"/>
      <c r="AR238" s="615"/>
      <c r="AS238" s="615"/>
      <c r="AT238" s="615"/>
      <c r="AU238" s="615"/>
      <c r="AV238" s="615"/>
      <c r="AW238" s="615"/>
      <c r="AX238" s="615"/>
      <c r="AY238" s="615"/>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1861"/>
      <c r="CF238" s="1861"/>
      <c r="CG238" s="1861"/>
      <c r="CH238" s="1861"/>
      <c r="CI238" s="1861"/>
      <c r="CJ238" s="1861"/>
      <c r="CK238" s="1861"/>
      <c r="CL238" s="1861"/>
      <c r="CM238" s="1861"/>
      <c r="CN238" s="1861"/>
      <c r="CO238" s="1861"/>
      <c r="CP238" s="1861"/>
      <c r="CQ238" s="1861"/>
      <c r="CR238" s="1861"/>
      <c r="CS238" s="1861"/>
      <c r="CT238" s="1861"/>
      <c r="CU238" s="1861"/>
      <c r="CV238" s="1861"/>
      <c r="CW238" s="1861"/>
      <c r="CX238" s="1861"/>
      <c r="CY238" s="1861"/>
      <c r="CZ238" s="1861"/>
    </row>
    <row r="239" s="424" customFormat="true" ht="15" customHeight="true" x14ac:dyDescent="0.2">
      <c r="A239" s="1578"/>
      <c r="B239" s="1756"/>
      <c r="C239" s="1715"/>
      <c r="D239" s="1716"/>
      <c r="E239" s="1716"/>
      <c r="F239" s="1716"/>
      <c r="G239" s="1717"/>
      <c r="H239" s="1718"/>
      <c r="I239" s="1716"/>
      <c r="J239" s="1716"/>
      <c r="K239" s="1716"/>
      <c r="L239" s="1719"/>
      <c r="M239" s="1720"/>
      <c r="N239" s="1716"/>
      <c r="O239" s="1716"/>
      <c r="P239" s="1716"/>
      <c r="Q239" s="1717"/>
      <c r="R239" s="1718"/>
      <c r="S239" s="1716"/>
      <c r="T239" s="1716"/>
      <c r="U239" s="1716"/>
      <c r="V239" s="1716"/>
      <c r="W239" s="1716"/>
      <c r="X239" s="1716"/>
      <c r="Y239" s="1716"/>
      <c r="Z239" s="1716"/>
      <c r="AA239" s="1716"/>
      <c r="AB239" s="1716"/>
      <c r="AC239" s="1716"/>
      <c r="AD239" s="1957"/>
      <c r="AE239" s="615"/>
      <c r="AF239" s="615"/>
      <c r="AG239" s="615"/>
      <c r="AH239" s="615"/>
      <c r="AI239" s="615"/>
      <c r="AJ239" s="615"/>
      <c r="AK239" s="615"/>
      <c r="AL239" s="615"/>
      <c r="AM239" s="615"/>
      <c r="AN239" s="615"/>
      <c r="AO239" s="615"/>
      <c r="AP239" s="615"/>
      <c r="AQ239" s="615"/>
      <c r="AR239" s="615"/>
      <c r="AS239" s="615"/>
      <c r="AT239" s="615"/>
      <c r="AU239" s="615"/>
      <c r="AV239" s="615"/>
      <c r="AW239" s="615"/>
      <c r="AX239" s="615"/>
      <c r="AY239" s="615"/>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1861"/>
      <c r="CF239" s="1861"/>
      <c r="CG239" s="1861"/>
      <c r="CH239" s="1861"/>
      <c r="CI239" s="1861"/>
      <c r="CJ239" s="1861"/>
      <c r="CK239" s="1861"/>
      <c r="CL239" s="1861"/>
      <c r="CM239" s="1861"/>
      <c r="CN239" s="1861"/>
      <c r="CO239" s="1861"/>
      <c r="CP239" s="1861"/>
      <c r="CQ239" s="1861"/>
      <c r="CR239" s="1861"/>
      <c r="CS239" s="1861"/>
      <c r="CT239" s="1861"/>
      <c r="CU239" s="1861"/>
      <c r="CV239" s="1861"/>
      <c r="CW239" s="1861"/>
      <c r="CX239" s="1861"/>
      <c r="CY239" s="1861"/>
      <c r="CZ239" s="1861"/>
    </row>
    <row r="240" s="424" customFormat="true" ht="15" customHeight="true" x14ac:dyDescent="0.2">
      <c r="A240" s="1578"/>
      <c r="B240" s="1582"/>
      <c r="C240" s="1715"/>
      <c r="D240" s="1716"/>
      <c r="E240" s="1716"/>
      <c r="F240" s="1716"/>
      <c r="G240" s="1717"/>
      <c r="H240" s="1718"/>
      <c r="I240" s="1716"/>
      <c r="J240" s="1716"/>
      <c r="K240" s="1716"/>
      <c r="L240" s="1719"/>
      <c r="M240" s="1720"/>
      <c r="N240" s="1716"/>
      <c r="O240" s="1716"/>
      <c r="P240" s="1716"/>
      <c r="Q240" s="1717"/>
      <c r="R240" s="1718"/>
      <c r="S240" s="1716"/>
      <c r="T240" s="1716"/>
      <c r="U240" s="1716"/>
      <c r="V240" s="1716"/>
      <c r="W240" s="1716"/>
      <c r="X240" s="1716"/>
      <c r="Y240" s="1716"/>
      <c r="Z240" s="1716"/>
      <c r="AA240" s="1716"/>
      <c r="AB240" s="1716"/>
      <c r="AC240" s="1716"/>
      <c r="AD240" s="1957"/>
      <c r="AE240" s="615"/>
      <c r="AF240" s="615"/>
      <c r="AG240" s="615"/>
      <c r="AH240" s="615"/>
      <c r="AI240" s="615"/>
      <c r="AJ240" s="615"/>
      <c r="AK240" s="615"/>
      <c r="AL240" s="615"/>
      <c r="AM240" s="615"/>
      <c r="AN240" s="615"/>
      <c r="AO240" s="615"/>
      <c r="AP240" s="615"/>
      <c r="AQ240" s="615"/>
      <c r="AR240" s="615"/>
      <c r="AS240" s="615"/>
      <c r="AT240" s="615"/>
      <c r="AU240" s="615"/>
      <c r="AV240" s="615"/>
      <c r="AW240" s="615"/>
      <c r="AX240" s="615"/>
      <c r="AY240" s="615"/>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1861"/>
      <c r="CF240" s="1861"/>
      <c r="CG240" s="1861"/>
      <c r="CH240" s="1861"/>
      <c r="CI240" s="1861"/>
      <c r="CJ240" s="1861"/>
      <c r="CK240" s="1861"/>
      <c r="CL240" s="1861"/>
      <c r="CM240" s="1861"/>
      <c r="CN240" s="1861"/>
      <c r="CO240" s="1861"/>
      <c r="CP240" s="1861"/>
      <c r="CQ240" s="1861"/>
      <c r="CR240" s="1861"/>
      <c r="CS240" s="1861"/>
      <c r="CT240" s="1861"/>
      <c r="CU240" s="1861"/>
      <c r="CV240" s="1861"/>
      <c r="CW240" s="1861"/>
      <c r="CX240" s="1861"/>
      <c r="CY240" s="1861"/>
      <c r="CZ240" s="1861"/>
    </row>
    <row r="241" s="424" customFormat="true" ht="15" customHeight="true" x14ac:dyDescent="0.2">
      <c r="A241" s="1579"/>
      <c r="B241" s="1757"/>
      <c r="C241" s="1721"/>
      <c r="D241" s="1722"/>
      <c r="E241" s="1722"/>
      <c r="F241" s="1722"/>
      <c r="G241" s="1723"/>
      <c r="H241" s="1724"/>
      <c r="I241" s="1722"/>
      <c r="J241" s="1722"/>
      <c r="K241" s="1722"/>
      <c r="L241" s="1725"/>
      <c r="M241" s="1726"/>
      <c r="N241" s="1722"/>
      <c r="O241" s="1722"/>
      <c r="P241" s="1722"/>
      <c r="Q241" s="1723"/>
      <c r="R241" s="1724"/>
      <c r="S241" s="1722"/>
      <c r="T241" s="1722"/>
      <c r="U241" s="1722"/>
      <c r="V241" s="1722"/>
      <c r="W241" s="1722"/>
      <c r="X241" s="1722"/>
      <c r="Y241" s="1722"/>
      <c r="Z241" s="1722"/>
      <c r="AA241" s="1722"/>
      <c r="AB241" s="1722"/>
      <c r="AC241" s="1722"/>
      <c r="AD241" s="1958"/>
      <c r="AE241" s="615"/>
      <c r="AF241" s="615"/>
      <c r="AG241" s="615"/>
      <c r="AH241" s="615"/>
      <c r="AI241" s="615"/>
      <c r="AJ241" s="615"/>
      <c r="AK241" s="615"/>
      <c r="AL241" s="615"/>
      <c r="AM241" s="615"/>
      <c r="AN241" s="615"/>
      <c r="AO241" s="615"/>
      <c r="AP241" s="615"/>
      <c r="AQ241" s="615"/>
      <c r="AR241" s="615"/>
      <c r="AS241" s="615"/>
      <c r="AT241" s="615"/>
      <c r="AU241" s="615"/>
      <c r="AV241" s="615"/>
      <c r="AW241" s="615"/>
      <c r="AX241" s="615"/>
      <c r="AY241" s="615"/>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1861"/>
      <c r="CF241" s="1861"/>
      <c r="CG241" s="1861"/>
      <c r="CH241" s="1861"/>
      <c r="CI241" s="1861"/>
      <c r="CJ241" s="1861"/>
      <c r="CK241" s="1861"/>
      <c r="CL241" s="1861"/>
      <c r="CM241" s="1861"/>
      <c r="CN241" s="1861"/>
      <c r="CO241" s="1861"/>
      <c r="CP241" s="1861"/>
      <c r="CQ241" s="1861"/>
      <c r="CR241" s="1861"/>
      <c r="CS241" s="1861"/>
      <c r="CT241" s="1861"/>
      <c r="CU241" s="1861"/>
      <c r="CV241" s="1861"/>
      <c r="CW241" s="1861"/>
      <c r="CX241" s="1861"/>
      <c r="CY241" s="1861"/>
      <c r="CZ241" s="1861"/>
    </row>
    <row r="242" s="424" customFormat="true" ht="15" customHeight="true" x14ac:dyDescent="0.2">
      <c r="A242" s="707"/>
      <c r="B242" s="798"/>
      <c r="C242" s="888"/>
      <c r="D242" s="879"/>
      <c r="E242" s="879"/>
      <c r="F242" s="879"/>
      <c r="G242" s="880"/>
      <c r="H242" s="889"/>
      <c r="I242" s="879"/>
      <c r="J242" s="879"/>
      <c r="K242" s="879"/>
      <c r="L242" s="890"/>
      <c r="M242" s="888"/>
      <c r="N242" s="879"/>
      <c r="O242" s="879"/>
      <c r="P242" s="879"/>
      <c r="Q242" s="880"/>
      <c r="R242" s="889"/>
      <c r="S242" s="879"/>
      <c r="T242" s="879"/>
      <c r="U242" s="879"/>
      <c r="V242" s="879"/>
      <c r="W242" s="879"/>
      <c r="X242" s="879"/>
      <c r="Y242" s="879"/>
      <c r="Z242" s="879"/>
      <c r="AA242" s="879"/>
      <c r="AB242" s="879"/>
      <c r="AC242" s="879"/>
      <c r="AD242" s="890"/>
      <c r="AE242" s="615"/>
      <c r="AF242" s="615"/>
      <c r="AG242" s="615"/>
      <c r="AH242" s="615"/>
      <c r="AI242" s="615"/>
      <c r="AJ242" s="615"/>
      <c r="AK242" s="615"/>
      <c r="AL242" s="615"/>
      <c r="AM242" s="615"/>
      <c r="AN242" s="615"/>
      <c r="AO242" s="615"/>
      <c r="AP242" s="615"/>
      <c r="AQ242" s="615"/>
      <c r="AR242" s="615"/>
      <c r="AS242" s="615"/>
      <c r="AT242" s="615"/>
      <c r="AU242" s="615"/>
      <c r="AV242" s="615"/>
      <c r="AW242" s="615"/>
      <c r="AX242" s="615"/>
      <c r="AY242" s="615"/>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1861"/>
      <c r="CF242" s="1861"/>
      <c r="CG242" s="1861"/>
      <c r="CH242" s="1861"/>
      <c r="CI242" s="1861"/>
      <c r="CJ242" s="1861"/>
      <c r="CK242" s="1861"/>
      <c r="CL242" s="1861"/>
      <c r="CM242" s="1861"/>
      <c r="CN242" s="1861"/>
      <c r="CO242" s="1861"/>
      <c r="CP242" s="1861"/>
      <c r="CQ242" s="1861"/>
      <c r="CR242" s="1861"/>
      <c r="CS242" s="1861"/>
      <c r="CT242" s="1861"/>
      <c r="CU242" s="1861"/>
      <c r="CV242" s="1861"/>
      <c r="CW242" s="1861"/>
      <c r="CX242" s="1861"/>
      <c r="CY242" s="1861"/>
      <c r="CZ242" s="1861"/>
    </row>
    <row r="243" s="424" customFormat="true" ht="15" customHeight="true" x14ac:dyDescent="0.2">
      <c r="A243" s="707"/>
      <c r="B243" s="798"/>
      <c r="C243" s="888"/>
      <c r="D243" s="879"/>
      <c r="E243" s="879"/>
      <c r="F243" s="879"/>
      <c r="G243" s="880"/>
      <c r="H243" s="889"/>
      <c r="I243" s="879"/>
      <c r="J243" s="879"/>
      <c r="K243" s="879"/>
      <c r="L243" s="890"/>
      <c r="M243" s="888"/>
      <c r="N243" s="879"/>
      <c r="O243" s="879"/>
      <c r="P243" s="879"/>
      <c r="Q243" s="880"/>
      <c r="R243" s="889"/>
      <c r="S243" s="879"/>
      <c r="T243" s="879"/>
      <c r="U243" s="879"/>
      <c r="V243" s="879"/>
      <c r="W243" s="879"/>
      <c r="X243" s="879"/>
      <c r="Y243" s="879"/>
      <c r="Z243" s="879"/>
      <c r="AA243" s="879"/>
      <c r="AB243" s="879"/>
      <c r="AC243" s="879"/>
      <c r="AD243" s="890"/>
      <c r="AE243" s="615"/>
      <c r="AF243" s="615"/>
      <c r="AG243" s="615"/>
      <c r="AH243" s="615"/>
      <c r="AI243" s="615"/>
      <c r="AJ243" s="615"/>
      <c r="AK243" s="615"/>
      <c r="AL243" s="615"/>
      <c r="AM243" s="615"/>
      <c r="AN243" s="615"/>
      <c r="AO243" s="615"/>
      <c r="AP243" s="615"/>
      <c r="AQ243" s="615"/>
      <c r="AR243" s="615"/>
      <c r="AS243" s="615"/>
      <c r="AT243" s="615"/>
      <c r="AU243" s="615"/>
      <c r="AV243" s="615"/>
      <c r="AW243" s="615"/>
      <c r="AX243" s="615"/>
      <c r="AY243" s="615"/>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1861"/>
      <c r="CF243" s="1861"/>
      <c r="CG243" s="1861"/>
      <c r="CH243" s="1861"/>
      <c r="CI243" s="1861"/>
      <c r="CJ243" s="1861"/>
      <c r="CK243" s="1861"/>
      <c r="CL243" s="1861"/>
      <c r="CM243" s="1861"/>
      <c r="CN243" s="1861"/>
      <c r="CO243" s="1861"/>
      <c r="CP243" s="1861"/>
      <c r="CQ243" s="1861"/>
      <c r="CR243" s="1861"/>
      <c r="CS243" s="1861"/>
      <c r="CT243" s="1861"/>
      <c r="CU243" s="1861"/>
      <c r="CV243" s="1861"/>
      <c r="CW243" s="1861"/>
      <c r="CX243" s="1861"/>
      <c r="CY243" s="1861"/>
      <c r="CZ243" s="1861"/>
    </row>
    <row r="244" s="424" customFormat="true" ht="15" customHeight="true" x14ac:dyDescent="0.2">
      <c r="A244" s="707"/>
      <c r="B244" s="798"/>
      <c r="C244" s="888"/>
      <c r="D244" s="879"/>
      <c r="E244" s="879"/>
      <c r="F244" s="879"/>
      <c r="G244" s="880"/>
      <c r="H244" s="889"/>
      <c r="I244" s="879"/>
      <c r="J244" s="879"/>
      <c r="K244" s="879"/>
      <c r="L244" s="890"/>
      <c r="M244" s="888"/>
      <c r="N244" s="879"/>
      <c r="O244" s="879"/>
      <c r="P244" s="879"/>
      <c r="Q244" s="880"/>
      <c r="R244" s="889"/>
      <c r="S244" s="879"/>
      <c r="T244" s="879"/>
      <c r="U244" s="879"/>
      <c r="V244" s="879"/>
      <c r="W244" s="879"/>
      <c r="X244" s="879"/>
      <c r="Y244" s="879"/>
      <c r="Z244" s="879"/>
      <c r="AA244" s="879"/>
      <c r="AB244" s="879"/>
      <c r="AC244" s="879"/>
      <c r="AD244" s="890"/>
      <c r="AE244" s="615"/>
      <c r="AF244" s="615"/>
      <c r="AG244" s="615"/>
      <c r="AH244" s="615"/>
      <c r="AI244" s="615"/>
      <c r="AJ244" s="615"/>
      <c r="AK244" s="615"/>
      <c r="AL244" s="615"/>
      <c r="AM244" s="615"/>
      <c r="AN244" s="615"/>
      <c r="AO244" s="615"/>
      <c r="AP244" s="615"/>
      <c r="AQ244" s="615"/>
      <c r="AR244" s="615"/>
      <c r="AS244" s="615"/>
      <c r="AT244" s="615"/>
      <c r="AU244" s="615"/>
      <c r="AV244" s="615"/>
      <c r="AW244" s="615"/>
      <c r="AX244" s="615"/>
      <c r="AY244" s="615"/>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1861"/>
      <c r="CF244" s="1861"/>
      <c r="CG244" s="1861"/>
      <c r="CH244" s="1861"/>
      <c r="CI244" s="1861"/>
      <c r="CJ244" s="1861"/>
      <c r="CK244" s="1861"/>
      <c r="CL244" s="1861"/>
      <c r="CM244" s="1861"/>
      <c r="CN244" s="1861"/>
      <c r="CO244" s="1861"/>
      <c r="CP244" s="1861"/>
      <c r="CQ244" s="1861"/>
      <c r="CR244" s="1861"/>
      <c r="CS244" s="1861"/>
      <c r="CT244" s="1861"/>
      <c r="CU244" s="1861"/>
      <c r="CV244" s="1861"/>
      <c r="CW244" s="1861"/>
      <c r="CX244" s="1861"/>
      <c r="CY244" s="1861"/>
      <c r="CZ244" s="1861"/>
    </row>
    <row r="245" s="424" customFormat="true" ht="15" customHeight="true" x14ac:dyDescent="0.2">
      <c r="A245" s="707"/>
      <c r="B245" s="798"/>
      <c r="C245" s="888"/>
      <c r="D245" s="879"/>
      <c r="E245" s="879"/>
      <c r="F245" s="879"/>
      <c r="G245" s="880"/>
      <c r="H245" s="889"/>
      <c r="I245" s="879"/>
      <c r="J245" s="879"/>
      <c r="K245" s="879"/>
      <c r="L245" s="890"/>
      <c r="M245" s="888"/>
      <c r="N245" s="879"/>
      <c r="O245" s="879"/>
      <c r="P245" s="879"/>
      <c r="Q245" s="880"/>
      <c r="R245" s="889"/>
      <c r="S245" s="879"/>
      <c r="T245" s="879"/>
      <c r="U245" s="879"/>
      <c r="V245" s="879"/>
      <c r="W245" s="879"/>
      <c r="X245" s="879"/>
      <c r="Y245" s="879"/>
      <c r="Z245" s="879"/>
      <c r="AA245" s="879"/>
      <c r="AB245" s="879"/>
      <c r="AC245" s="879"/>
      <c r="AD245" s="890"/>
      <c r="AE245" s="615"/>
      <c r="AF245" s="615"/>
      <c r="AG245" s="615"/>
      <c r="AH245" s="615"/>
      <c r="AI245" s="615"/>
      <c r="AJ245" s="615"/>
      <c r="AK245" s="615"/>
      <c r="AL245" s="615"/>
      <c r="AM245" s="615"/>
      <c r="AN245" s="615"/>
      <c r="AO245" s="615"/>
      <c r="AP245" s="615"/>
      <c r="AQ245" s="615"/>
      <c r="AR245" s="615"/>
      <c r="AS245" s="615"/>
      <c r="AT245" s="615"/>
      <c r="AU245" s="615"/>
      <c r="AV245" s="615"/>
      <c r="AW245" s="615"/>
      <c r="AX245" s="615"/>
      <c r="AY245" s="615"/>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1861"/>
      <c r="CF245" s="1861"/>
      <c r="CG245" s="1861"/>
      <c r="CH245" s="1861"/>
      <c r="CI245" s="1861"/>
      <c r="CJ245" s="1861"/>
      <c r="CK245" s="1861"/>
      <c r="CL245" s="1861"/>
      <c r="CM245" s="1861"/>
      <c r="CN245" s="1861"/>
      <c r="CO245" s="1861"/>
      <c r="CP245" s="1861"/>
      <c r="CQ245" s="1861"/>
      <c r="CR245" s="1861"/>
      <c r="CS245" s="1861"/>
      <c r="CT245" s="1861"/>
      <c r="CU245" s="1861"/>
      <c r="CV245" s="1861"/>
      <c r="CW245" s="1861"/>
      <c r="CX245" s="1861"/>
      <c r="CY245" s="1861"/>
      <c r="CZ245" s="1861"/>
    </row>
    <row r="246" s="424" customFormat="true" ht="15" customHeight="true" x14ac:dyDescent="0.2">
      <c r="A246" s="707"/>
      <c r="B246" s="798"/>
      <c r="C246" s="888"/>
      <c r="D246" s="879"/>
      <c r="E246" s="879"/>
      <c r="F246" s="879"/>
      <c r="G246" s="880"/>
      <c r="H246" s="889"/>
      <c r="I246" s="879"/>
      <c r="J246" s="879"/>
      <c r="K246" s="879"/>
      <c r="L246" s="890"/>
      <c r="M246" s="888"/>
      <c r="N246" s="879"/>
      <c r="O246" s="879"/>
      <c r="P246" s="879"/>
      <c r="Q246" s="880"/>
      <c r="R246" s="889"/>
      <c r="S246" s="879"/>
      <c r="T246" s="879"/>
      <c r="U246" s="879"/>
      <c r="V246" s="879"/>
      <c r="W246" s="879"/>
      <c r="X246" s="879"/>
      <c r="Y246" s="879"/>
      <c r="Z246" s="879"/>
      <c r="AA246" s="879"/>
      <c r="AB246" s="879"/>
      <c r="AC246" s="879"/>
      <c r="AD246" s="890"/>
      <c r="AE246" s="615"/>
      <c r="AF246" s="615"/>
      <c r="AG246" s="615"/>
      <c r="AH246" s="615"/>
      <c r="AI246" s="615"/>
      <c r="AJ246" s="615"/>
      <c r="AK246" s="615"/>
      <c r="AL246" s="615"/>
      <c r="AM246" s="615"/>
      <c r="AN246" s="615"/>
      <c r="AO246" s="615"/>
      <c r="AP246" s="615"/>
      <c r="AQ246" s="615"/>
      <c r="AR246" s="615"/>
      <c r="AS246" s="615"/>
      <c r="AT246" s="615"/>
      <c r="AU246" s="615"/>
      <c r="AV246" s="615"/>
      <c r="AW246" s="615"/>
      <c r="AX246" s="615"/>
      <c r="AY246" s="615"/>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1861"/>
      <c r="CF246" s="1861"/>
      <c r="CG246" s="1861"/>
      <c r="CH246" s="1861"/>
      <c r="CI246" s="1861"/>
      <c r="CJ246" s="1861"/>
      <c r="CK246" s="1861"/>
      <c r="CL246" s="1861"/>
      <c r="CM246" s="1861"/>
      <c r="CN246" s="1861"/>
      <c r="CO246" s="1861"/>
      <c r="CP246" s="1861"/>
      <c r="CQ246" s="1861"/>
      <c r="CR246" s="1861"/>
      <c r="CS246" s="1861"/>
      <c r="CT246" s="1861"/>
      <c r="CU246" s="1861"/>
      <c r="CV246" s="1861"/>
      <c r="CW246" s="1861"/>
      <c r="CX246" s="1861"/>
      <c r="CY246" s="1861"/>
      <c r="CZ246" s="1861"/>
    </row>
    <row r="247" s="424" customFormat="true" ht="15" customHeight="true" x14ac:dyDescent="0.2">
      <c r="A247" s="707"/>
      <c r="B247" s="798"/>
      <c r="C247" s="888"/>
      <c r="D247" s="879"/>
      <c r="E247" s="879"/>
      <c r="F247" s="879"/>
      <c r="G247" s="880"/>
      <c r="H247" s="889"/>
      <c r="I247" s="879"/>
      <c r="J247" s="879"/>
      <c r="K247" s="879"/>
      <c r="L247" s="890"/>
      <c r="M247" s="888"/>
      <c r="N247" s="879"/>
      <c r="O247" s="879"/>
      <c r="P247" s="879"/>
      <c r="Q247" s="880"/>
      <c r="R247" s="889"/>
      <c r="S247" s="879"/>
      <c r="T247" s="879"/>
      <c r="U247" s="879"/>
      <c r="V247" s="879"/>
      <c r="W247" s="879"/>
      <c r="X247" s="879"/>
      <c r="Y247" s="879"/>
      <c r="Z247" s="879"/>
      <c r="AA247" s="879"/>
      <c r="AB247" s="879"/>
      <c r="AC247" s="879"/>
      <c r="AD247" s="890"/>
      <c r="AE247" s="615"/>
      <c r="AF247" s="615"/>
      <c r="AG247" s="615"/>
      <c r="AH247" s="615"/>
      <c r="AI247" s="615"/>
      <c r="AJ247" s="615"/>
      <c r="AK247" s="615"/>
      <c r="AL247" s="615"/>
      <c r="AM247" s="615"/>
      <c r="AN247" s="615"/>
      <c r="AO247" s="615"/>
      <c r="AP247" s="615"/>
      <c r="AQ247" s="615"/>
      <c r="AR247" s="615"/>
      <c r="AS247" s="615"/>
      <c r="AT247" s="615"/>
      <c r="AU247" s="615"/>
      <c r="AV247" s="615"/>
      <c r="AW247" s="615"/>
      <c r="AX247" s="615"/>
      <c r="AY247" s="615"/>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1861"/>
      <c r="CF247" s="1861"/>
      <c r="CG247" s="1861"/>
      <c r="CH247" s="1861"/>
      <c r="CI247" s="1861"/>
      <c r="CJ247" s="1861"/>
      <c r="CK247" s="1861"/>
      <c r="CL247" s="1861"/>
      <c r="CM247" s="1861"/>
      <c r="CN247" s="1861"/>
      <c r="CO247" s="1861"/>
      <c r="CP247" s="1861"/>
      <c r="CQ247" s="1861"/>
      <c r="CR247" s="1861"/>
      <c r="CS247" s="1861"/>
      <c r="CT247" s="1861"/>
      <c r="CU247" s="1861"/>
      <c r="CV247" s="1861"/>
      <c r="CW247" s="1861"/>
      <c r="CX247" s="1861"/>
      <c r="CY247" s="1861"/>
      <c r="CZ247" s="1861"/>
    </row>
    <row r="248" s="424" customFormat="true" ht="15" customHeight="true" x14ac:dyDescent="0.2">
      <c r="A248" s="991"/>
      <c r="B248" s="810"/>
      <c r="C248" s="969"/>
      <c r="D248" s="901"/>
      <c r="E248" s="901"/>
      <c r="F248" s="901"/>
      <c r="G248" s="902"/>
      <c r="H248" s="970"/>
      <c r="I248" s="901"/>
      <c r="J248" s="901"/>
      <c r="K248" s="901"/>
      <c r="L248" s="971"/>
      <c r="M248" s="969"/>
      <c r="N248" s="901"/>
      <c r="O248" s="901"/>
      <c r="P248" s="901"/>
      <c r="Q248" s="902"/>
      <c r="R248" s="970"/>
      <c r="S248" s="901"/>
      <c r="T248" s="901"/>
      <c r="U248" s="901"/>
      <c r="V248" s="901"/>
      <c r="W248" s="901"/>
      <c r="X248" s="901"/>
      <c r="Y248" s="901"/>
      <c r="Z248" s="901"/>
      <c r="AA248" s="901"/>
      <c r="AB248" s="901"/>
      <c r="AC248" s="901"/>
      <c r="AD248" s="971"/>
      <c r="AE248" s="615"/>
      <c r="AF248" s="615"/>
      <c r="AG248" s="615"/>
      <c r="AH248" s="615"/>
      <c r="AI248" s="615"/>
      <c r="AJ248" s="615"/>
      <c r="AK248" s="615"/>
      <c r="AL248" s="615"/>
      <c r="AM248" s="615"/>
      <c r="AN248" s="615"/>
      <c r="AO248" s="615"/>
      <c r="AP248" s="615"/>
      <c r="AQ248" s="615"/>
      <c r="AR248" s="615"/>
      <c r="AS248" s="615"/>
      <c r="AT248" s="615"/>
      <c r="AU248" s="615"/>
      <c r="AV248" s="615"/>
      <c r="AW248" s="615"/>
      <c r="AX248" s="615"/>
      <c r="AY248" s="615"/>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1861"/>
      <c r="CF248" s="1861"/>
      <c r="CG248" s="1861"/>
      <c r="CH248" s="1861"/>
      <c r="CI248" s="1861"/>
      <c r="CJ248" s="1861"/>
      <c r="CK248" s="1861"/>
      <c r="CL248" s="1861"/>
      <c r="CM248" s="1861"/>
      <c r="CN248" s="1861"/>
      <c r="CO248" s="1861"/>
      <c r="CP248" s="1861"/>
      <c r="CQ248" s="1861"/>
      <c r="CR248" s="1861"/>
      <c r="CS248" s="1861"/>
      <c r="CT248" s="1861"/>
      <c r="CU248" s="1861"/>
      <c r="CV248" s="1861"/>
      <c r="CW248" s="1861"/>
      <c r="CX248" s="1861"/>
      <c r="CY248" s="1861"/>
      <c r="CZ248" s="1861"/>
    </row>
    <row r="249" s="424" customFormat="true" ht="250.15" customHeight="true" x14ac:dyDescent="0.2">
      <c r="B249" s="423"/>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8"/>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8"/>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8"/>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8"/>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8"/>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8"/>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8"/>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8"/>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8"/>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4" customFormat="true" ht="15" customHeight="true" x14ac:dyDescent="0.2">
      <c r="B259" s="423"/>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222" t="s">
        <v>114</v>
      </c>
      <c r="BD259" s="2223"/>
      <c r="BE259" s="2223"/>
      <c r="BF259" s="2223"/>
      <c r="BG259" s="2224"/>
      <c r="BH259" s="2225" t="s">
        <v>38</v>
      </c>
      <c r="BI259" s="2223"/>
      <c r="BJ259" s="2223"/>
      <c r="BK259" s="2223"/>
      <c r="BL259" s="2224"/>
      <c r="BM259" s="2225" t="s">
        <v>37</v>
      </c>
      <c r="BN259" s="2223"/>
      <c r="BO259" s="2223"/>
      <c r="BP259" s="2223"/>
      <c r="BQ259" s="2226"/>
      <c r="BR259" s="1787" t="s">
        <v>137</v>
      </c>
      <c r="BS259" s="1788"/>
      <c r="BT259" s="1788"/>
      <c r="BU259" s="1788"/>
      <c r="BV259" s="1788"/>
      <c r="BW259" s="1788"/>
      <c r="BX259" s="1788"/>
      <c r="BY259" s="1789"/>
      <c r="BZ259" s="313"/>
      <c r="CA259" s="313"/>
      <c r="CB259" s="313"/>
      <c r="CC259" s="313"/>
      <c r="CD259" s="313"/>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4" customFormat="true" ht="12.75" x14ac:dyDescent="0.2">
      <c r="B260" s="423"/>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146</v>
      </c>
      <c r="BS260" s="178" t="s">
        <v>147</v>
      </c>
      <c r="BT260" s="178" t="s">
        <v>148</v>
      </c>
      <c r="BU260" s="178" t="s">
        <v>149</v>
      </c>
      <c r="BV260" s="178" t="s">
        <v>150</v>
      </c>
      <c r="BW260" s="178" t="s">
        <v>151</v>
      </c>
      <c r="BX260" s="178" t="s">
        <v>152</v>
      </c>
      <c r="BY260" s="179" t="s">
        <v>153</v>
      </c>
      <c r="BZ260" s="179" t="s">
        <v>154</v>
      </c>
      <c r="CA260" s="179" t="s">
        <v>155</v>
      </c>
      <c r="CB260" s="179" t="s">
        <v>156</v>
      </c>
      <c r="CC260" s="179" t="s">
        <v>157</v>
      </c>
      <c r="CD260" s="179" t="s">
        <v>158</v>
      </c>
      <c r="CE260" s="1862"/>
      <c r="CF260" s="1862"/>
      <c r="CG260" s="1862"/>
      <c r="CH260" s="1862"/>
      <c r="CI260" s="1862"/>
      <c r="CJ260" s="1862"/>
      <c r="CK260" s="1862"/>
      <c r="CL260" s="1862"/>
      <c r="CM260" s="1862"/>
      <c r="CN260" s="1862"/>
      <c r="CO260" s="1862"/>
      <c r="CP260" s="1862"/>
      <c r="CQ260" s="1862"/>
      <c r="CR260" s="1862"/>
      <c r="CS260" s="1862"/>
      <c r="CT260" s="1862"/>
      <c r="CU260" s="1862"/>
      <c r="CV260" s="1862"/>
      <c r="CW260" s="1862"/>
      <c r="CX260" s="1862"/>
      <c r="CY260" s="1862"/>
      <c r="CZ260" s="1862"/>
    </row>
    <row r="261" s="424" customFormat="true" ht="15" customHeight="true" x14ac:dyDescent="0.2">
      <c r="B261" s="423"/>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27" t="s">
        <v>73</v>
      </c>
      <c r="BB261" s="294" t="s">
        <v>49</v>
      </c>
      <c r="BC261" s="1103" t="s">
        <v>35</v>
      </c>
      <c r="BD261" s="1123" t="s">
        <v>35</v>
      </c>
      <c r="BE261" s="1123" t="s">
        <v>35</v>
      </c>
      <c r="BF261" s="1123" t="s">
        <v>35</v>
      </c>
      <c r="BG261" s="1144" t="s">
        <v>35</v>
      </c>
      <c r="BH261" s="1165" t="s">
        <v>35</v>
      </c>
      <c r="BI261" s="1123" t="s">
        <v>35</v>
      </c>
      <c r="BJ261" s="1123" t="s">
        <v>35</v>
      </c>
      <c r="BK261" s="1123" t="s">
        <v>35</v>
      </c>
      <c r="BL261" s="1144" t="s">
        <v>35</v>
      </c>
      <c r="BM261" s="1165" t="s">
        <v>35</v>
      </c>
      <c r="BN261" s="1123" t="s">
        <v>35</v>
      </c>
      <c r="BO261" s="1123" t="s">
        <v>35</v>
      </c>
      <c r="BP261" s="1123" t="s">
        <v>35</v>
      </c>
      <c r="BQ261" s="1144" t="s">
        <v>35</v>
      </c>
      <c r="BR261" s="1165" t="s">
        <v>35</v>
      </c>
      <c r="BS261" s="1123" t="s">
        <v>35</v>
      </c>
      <c r="BT261" s="1123" t="s">
        <v>35</v>
      </c>
      <c r="BU261" s="1123" t="s">
        <v>35</v>
      </c>
      <c r="BV261" s="1123" t="s">
        <v>35</v>
      </c>
      <c r="BW261" s="1123" t="s">
        <v>35</v>
      </c>
      <c r="BX261" s="1123" t="s">
        <v>35</v>
      </c>
      <c r="BY261" s="1184" t="s">
        <v>35</v>
      </c>
      <c r="BZ261" s="1184" t="s">
        <v>35</v>
      </c>
      <c r="CA261" s="1184" t="s">
        <v>35</v>
      </c>
      <c r="CB261" s="1184" t="s">
        <v>35</v>
      </c>
      <c r="CC261" s="1184" t="s">
        <v>35</v>
      </c>
      <c r="CD261" s="1184" t="s">
        <v>35</v>
      </c>
      <c r="CE261" s="1863"/>
      <c r="CF261" s="1863"/>
      <c r="CG261" s="1863"/>
      <c r="CH261" s="1863"/>
      <c r="CI261" s="1863"/>
      <c r="CJ261" s="1863"/>
      <c r="CK261" s="1863"/>
      <c r="CL261" s="1863"/>
      <c r="CM261" s="1863"/>
      <c r="CN261" s="1863"/>
      <c r="CO261" s="1863"/>
      <c r="CP261" s="1863"/>
      <c r="CQ261" s="1863"/>
      <c r="CR261" s="1863"/>
      <c r="CS261" s="1863"/>
      <c r="CT261" s="1863"/>
      <c r="CU261" s="1863"/>
      <c r="CV261" s="1863"/>
      <c r="CW261" s="1863"/>
      <c r="CX261" s="1863"/>
      <c r="CY261" s="1863"/>
      <c r="CZ261" s="1863"/>
    </row>
    <row r="262" s="424" customFormat="true" ht="15" customHeight="true" x14ac:dyDescent="0.2">
      <c r="B262" s="423"/>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28"/>
      <c r="BB262" s="295" t="s">
        <v>48</v>
      </c>
      <c r="BC262" s="1104" t="s">
        <v>35</v>
      </c>
      <c r="BD262" s="1124" t="s">
        <v>35</v>
      </c>
      <c r="BE262" s="1124" t="s">
        <v>35</v>
      </c>
      <c r="BF262" s="1124" t="s">
        <v>35</v>
      </c>
      <c r="BG262" s="1145" t="s">
        <v>35</v>
      </c>
      <c r="BH262" s="1166" t="s">
        <v>35</v>
      </c>
      <c r="BI262" s="1124" t="s">
        <v>35</v>
      </c>
      <c r="BJ262" s="1124" t="s">
        <v>35</v>
      </c>
      <c r="BK262" s="1124" t="s">
        <v>35</v>
      </c>
      <c r="BL262" s="1145" t="s">
        <v>35</v>
      </c>
      <c r="BM262" s="1166" t="s">
        <v>35</v>
      </c>
      <c r="BN262" s="1124" t="s">
        <v>35</v>
      </c>
      <c r="BO262" s="1124" t="s">
        <v>35</v>
      </c>
      <c r="BP262" s="1124" t="s">
        <v>35</v>
      </c>
      <c r="BQ262" s="1145" t="s">
        <v>35</v>
      </c>
      <c r="BR262" s="1166" t="s">
        <v>35</v>
      </c>
      <c r="BS262" s="1124" t="s">
        <v>35</v>
      </c>
      <c r="BT262" s="1124" t="s">
        <v>35</v>
      </c>
      <c r="BU262" s="1124" t="s">
        <v>35</v>
      </c>
      <c r="BV262" s="1124" t="s">
        <v>35</v>
      </c>
      <c r="BW262" s="1124" t="s">
        <v>35</v>
      </c>
      <c r="BX262" s="1124" t="s">
        <v>35</v>
      </c>
      <c r="BY262" s="1185" t="s">
        <v>35</v>
      </c>
      <c r="BZ262" s="1185" t="s">
        <v>35</v>
      </c>
      <c r="CA262" s="1185" t="s">
        <v>35</v>
      </c>
      <c r="CB262" s="1185" t="s">
        <v>35</v>
      </c>
      <c r="CC262" s="1185" t="s">
        <v>35</v>
      </c>
      <c r="CD262" s="1185" t="s">
        <v>35</v>
      </c>
      <c r="CE262" s="1864"/>
      <c r="CF262" s="1864"/>
      <c r="CG262" s="1864"/>
      <c r="CH262" s="1864"/>
      <c r="CI262" s="1864"/>
      <c r="CJ262" s="1864"/>
      <c r="CK262" s="1864"/>
      <c r="CL262" s="1864"/>
      <c r="CM262" s="1864"/>
      <c r="CN262" s="1864"/>
      <c r="CO262" s="1864"/>
      <c r="CP262" s="1864"/>
      <c r="CQ262" s="1864"/>
      <c r="CR262" s="1864"/>
      <c r="CS262" s="1864"/>
      <c r="CT262" s="1864"/>
      <c r="CU262" s="1864"/>
      <c r="CV262" s="1864"/>
      <c r="CW262" s="1864"/>
      <c r="CX262" s="1864"/>
      <c r="CY262" s="1864"/>
      <c r="CZ262" s="1864"/>
    </row>
    <row r="263" s="424" customFormat="true" ht="15" customHeight="true" x14ac:dyDescent="0.2">
      <c r="B263" s="423"/>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28"/>
      <c r="BB263" s="295" t="s">
        <v>112</v>
      </c>
      <c r="BC263" s="1104" t="s">
        <v>35</v>
      </c>
      <c r="BD263" s="1124" t="s">
        <v>35</v>
      </c>
      <c r="BE263" s="1124" t="s">
        <v>35</v>
      </c>
      <c r="BF263" s="1124" t="s">
        <v>35</v>
      </c>
      <c r="BG263" s="1145" t="s">
        <v>35</v>
      </c>
      <c r="BH263" s="1166" t="s">
        <v>35</v>
      </c>
      <c r="BI263" s="1124" t="s">
        <v>35</v>
      </c>
      <c r="BJ263" s="1124" t="s">
        <v>35</v>
      </c>
      <c r="BK263" s="1124" t="s">
        <v>35</v>
      </c>
      <c r="BL263" s="1145" t="s">
        <v>35</v>
      </c>
      <c r="BM263" s="1166" t="s">
        <v>35</v>
      </c>
      <c r="BN263" s="1124" t="s">
        <v>35</v>
      </c>
      <c r="BO263" s="1124" t="s">
        <v>35</v>
      </c>
      <c r="BP263" s="1124" t="s">
        <v>35</v>
      </c>
      <c r="BQ263" s="1145" t="s">
        <v>35</v>
      </c>
      <c r="BR263" s="1166" t="s">
        <v>35</v>
      </c>
      <c r="BS263" s="1124" t="s">
        <v>35</v>
      </c>
      <c r="BT263" s="1124" t="s">
        <v>35</v>
      </c>
      <c r="BU263" s="1124" t="s">
        <v>35</v>
      </c>
      <c r="BV263" s="1124" t="s">
        <v>35</v>
      </c>
      <c r="BW263" s="1124" t="s">
        <v>35</v>
      </c>
      <c r="BX263" s="1124" t="s">
        <v>35</v>
      </c>
      <c r="BY263" s="1185" t="s">
        <v>35</v>
      </c>
      <c r="BZ263" s="1185" t="s">
        <v>35</v>
      </c>
      <c r="CA263" s="1185" t="s">
        <v>35</v>
      </c>
      <c r="CB263" s="1185" t="s">
        <v>35</v>
      </c>
      <c r="CC263" s="1185" t="s">
        <v>35</v>
      </c>
      <c r="CD263" s="1185" t="s">
        <v>35</v>
      </c>
      <c r="CE263" s="1864"/>
      <c r="CF263" s="1864"/>
      <c r="CG263" s="1864"/>
      <c r="CH263" s="1864"/>
      <c r="CI263" s="1864"/>
      <c r="CJ263" s="1864"/>
      <c r="CK263" s="1864"/>
      <c r="CL263" s="1864"/>
      <c r="CM263" s="1864"/>
      <c r="CN263" s="1864"/>
      <c r="CO263" s="1864"/>
      <c r="CP263" s="1864"/>
      <c r="CQ263" s="1864"/>
      <c r="CR263" s="1864"/>
      <c r="CS263" s="1864"/>
      <c r="CT263" s="1864"/>
      <c r="CU263" s="1864"/>
      <c r="CV263" s="1864"/>
      <c r="CW263" s="1864"/>
      <c r="CX263" s="1864"/>
      <c r="CY263" s="1864"/>
      <c r="CZ263" s="1864"/>
    </row>
    <row r="264" s="424" customFormat="true" ht="15" customHeight="true" x14ac:dyDescent="0.2">
      <c r="B264" s="423"/>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28" t="s">
        <v>74</v>
      </c>
      <c r="BB264" s="295" t="s">
        <v>88</v>
      </c>
      <c r="BC264" s="1104" t="s">
        <v>35</v>
      </c>
      <c r="BD264" s="1124" t="s">
        <v>35</v>
      </c>
      <c r="BE264" s="1124" t="s">
        <v>35</v>
      </c>
      <c r="BF264" s="1124" t="s">
        <v>35</v>
      </c>
      <c r="BG264" s="1145" t="s">
        <v>35</v>
      </c>
      <c r="BH264" s="1166" t="s">
        <v>35</v>
      </c>
      <c r="BI264" s="1124" t="s">
        <v>35</v>
      </c>
      <c r="BJ264" s="1124" t="s">
        <v>35</v>
      </c>
      <c r="BK264" s="1124" t="s">
        <v>35</v>
      </c>
      <c r="BL264" s="1145" t="s">
        <v>35</v>
      </c>
      <c r="BM264" s="1166" t="s">
        <v>35</v>
      </c>
      <c r="BN264" s="1124" t="s">
        <v>35</v>
      </c>
      <c r="BO264" s="1124" t="s">
        <v>35</v>
      </c>
      <c r="BP264" s="1124" t="s">
        <v>35</v>
      </c>
      <c r="BQ264" s="1145" t="s">
        <v>35</v>
      </c>
      <c r="BR264" s="1166" t="s">
        <v>35</v>
      </c>
      <c r="BS264" s="1124" t="s">
        <v>35</v>
      </c>
      <c r="BT264" s="1124" t="s">
        <v>35</v>
      </c>
      <c r="BU264" s="1124" t="s">
        <v>35</v>
      </c>
      <c r="BV264" s="1124" t="s">
        <v>35</v>
      </c>
      <c r="BW264" s="1124" t="s">
        <v>35</v>
      </c>
      <c r="BX264" s="1124" t="s">
        <v>35</v>
      </c>
      <c r="BY264" s="1185" t="s">
        <v>35</v>
      </c>
      <c r="BZ264" s="1185" t="s">
        <v>35</v>
      </c>
      <c r="CA264" s="1185" t="s">
        <v>35</v>
      </c>
      <c r="CB264" s="1185" t="s">
        <v>35</v>
      </c>
      <c r="CC264" s="1185" t="s">
        <v>35</v>
      </c>
      <c r="CD264" s="1185" t="s">
        <v>35</v>
      </c>
      <c r="CE264" s="1864"/>
      <c r="CF264" s="1864"/>
      <c r="CG264" s="1864"/>
      <c r="CH264" s="1864"/>
      <c r="CI264" s="1864"/>
      <c r="CJ264" s="1864"/>
      <c r="CK264" s="1864"/>
      <c r="CL264" s="1864"/>
      <c r="CM264" s="1864"/>
      <c r="CN264" s="1864"/>
      <c r="CO264" s="1864"/>
      <c r="CP264" s="1864"/>
      <c r="CQ264" s="1864"/>
      <c r="CR264" s="1864"/>
      <c r="CS264" s="1864"/>
      <c r="CT264" s="1864"/>
      <c r="CU264" s="1864"/>
      <c r="CV264" s="1864"/>
      <c r="CW264" s="1864"/>
      <c r="CX264" s="1864"/>
      <c r="CY264" s="1864"/>
      <c r="CZ264" s="1864"/>
    </row>
    <row r="265" s="424" customFormat="true" ht="15" customHeight="true" x14ac:dyDescent="0.2">
      <c r="B265" s="423"/>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28"/>
      <c r="BB265" s="295" t="s">
        <v>89</v>
      </c>
      <c r="BC265" s="1104" t="s">
        <v>35</v>
      </c>
      <c r="BD265" s="1124" t="s">
        <v>35</v>
      </c>
      <c r="BE265" s="1124" t="s">
        <v>35</v>
      </c>
      <c r="BF265" s="1124" t="s">
        <v>35</v>
      </c>
      <c r="BG265" s="1145" t="s">
        <v>35</v>
      </c>
      <c r="BH265" s="1166" t="s">
        <v>35</v>
      </c>
      <c r="BI265" s="1124" t="s">
        <v>35</v>
      </c>
      <c r="BJ265" s="1124" t="s">
        <v>35</v>
      </c>
      <c r="BK265" s="1124" t="s">
        <v>35</v>
      </c>
      <c r="BL265" s="1145" t="s">
        <v>35</v>
      </c>
      <c r="BM265" s="1166" t="s">
        <v>35</v>
      </c>
      <c r="BN265" s="1124" t="s">
        <v>35</v>
      </c>
      <c r="BO265" s="1124" t="s">
        <v>35</v>
      </c>
      <c r="BP265" s="1124" t="s">
        <v>35</v>
      </c>
      <c r="BQ265" s="1145" t="s">
        <v>35</v>
      </c>
      <c r="BR265" s="1166" t="s">
        <v>35</v>
      </c>
      <c r="BS265" s="1124" t="s">
        <v>35</v>
      </c>
      <c r="BT265" s="1124" t="s">
        <v>35</v>
      </c>
      <c r="BU265" s="1124" t="s">
        <v>35</v>
      </c>
      <c r="BV265" s="1124" t="s">
        <v>35</v>
      </c>
      <c r="BW265" s="1124" t="s">
        <v>35</v>
      </c>
      <c r="BX265" s="1124" t="s">
        <v>35</v>
      </c>
      <c r="BY265" s="1185" t="s">
        <v>35</v>
      </c>
      <c r="BZ265" s="1185" t="s">
        <v>35</v>
      </c>
      <c r="CA265" s="1185" t="s">
        <v>35</v>
      </c>
      <c r="CB265" s="1185" t="s">
        <v>35</v>
      </c>
      <c r="CC265" s="1185" t="s">
        <v>35</v>
      </c>
      <c r="CD265" s="1185" t="s">
        <v>35</v>
      </c>
      <c r="CE265" s="1864"/>
      <c r="CF265" s="1864"/>
      <c r="CG265" s="1864"/>
      <c r="CH265" s="1864"/>
      <c r="CI265" s="1864"/>
      <c r="CJ265" s="1864"/>
      <c r="CK265" s="1864"/>
      <c r="CL265" s="1864"/>
      <c r="CM265" s="1864"/>
      <c r="CN265" s="1864"/>
      <c r="CO265" s="1864"/>
      <c r="CP265" s="1864"/>
      <c r="CQ265" s="1864"/>
      <c r="CR265" s="1864"/>
      <c r="CS265" s="1864"/>
      <c r="CT265" s="1864"/>
      <c r="CU265" s="1864"/>
      <c r="CV265" s="1864"/>
      <c r="CW265" s="1864"/>
      <c r="CX265" s="1864"/>
      <c r="CY265" s="1864"/>
      <c r="CZ265" s="1864"/>
    </row>
    <row r="266" s="424" customFormat="true" ht="15" customHeight="true" x14ac:dyDescent="0.2">
      <c r="B266" s="423"/>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28"/>
      <c r="BB266" s="295" t="s">
        <v>90</v>
      </c>
      <c r="BC266" s="1104" t="s">
        <v>35</v>
      </c>
      <c r="BD266" s="1124" t="s">
        <v>35</v>
      </c>
      <c r="BE266" s="1124" t="s">
        <v>35</v>
      </c>
      <c r="BF266" s="1124" t="s">
        <v>35</v>
      </c>
      <c r="BG266" s="1145" t="s">
        <v>35</v>
      </c>
      <c r="BH266" s="1166" t="s">
        <v>35</v>
      </c>
      <c r="BI266" s="1124" t="s">
        <v>35</v>
      </c>
      <c r="BJ266" s="1124" t="s">
        <v>35</v>
      </c>
      <c r="BK266" s="1124" t="s">
        <v>35</v>
      </c>
      <c r="BL266" s="1145" t="s">
        <v>35</v>
      </c>
      <c r="BM266" s="1166" t="s">
        <v>35</v>
      </c>
      <c r="BN266" s="1124" t="s">
        <v>35</v>
      </c>
      <c r="BO266" s="1124" t="s">
        <v>35</v>
      </c>
      <c r="BP266" s="1124" t="s">
        <v>35</v>
      </c>
      <c r="BQ266" s="1145" t="s">
        <v>35</v>
      </c>
      <c r="BR266" s="1166" t="s">
        <v>35</v>
      </c>
      <c r="BS266" s="1124" t="s">
        <v>35</v>
      </c>
      <c r="BT266" s="1124" t="s">
        <v>35</v>
      </c>
      <c r="BU266" s="1124" t="s">
        <v>35</v>
      </c>
      <c r="BV266" s="1124" t="s">
        <v>35</v>
      </c>
      <c r="BW266" s="1124" t="s">
        <v>35</v>
      </c>
      <c r="BX266" s="1124" t="s">
        <v>35</v>
      </c>
      <c r="BY266" s="1185" t="s">
        <v>35</v>
      </c>
      <c r="BZ266" s="1185" t="s">
        <v>35</v>
      </c>
      <c r="CA266" s="1185" t="s">
        <v>35</v>
      </c>
      <c r="CB266" s="1185" t="s">
        <v>35</v>
      </c>
      <c r="CC266" s="1185" t="s">
        <v>35</v>
      </c>
      <c r="CD266" s="1185" t="s">
        <v>35</v>
      </c>
      <c r="CE266" s="1864"/>
      <c r="CF266" s="1864"/>
      <c r="CG266" s="1864"/>
      <c r="CH266" s="1864"/>
      <c r="CI266" s="1864"/>
      <c r="CJ266" s="1864"/>
      <c r="CK266" s="1864"/>
      <c r="CL266" s="1864"/>
      <c r="CM266" s="1864"/>
      <c r="CN266" s="1864"/>
      <c r="CO266" s="1864"/>
      <c r="CP266" s="1864"/>
      <c r="CQ266" s="1864"/>
      <c r="CR266" s="1864"/>
      <c r="CS266" s="1864"/>
      <c r="CT266" s="1864"/>
      <c r="CU266" s="1864"/>
      <c r="CV266" s="1864"/>
      <c r="CW266" s="1864"/>
      <c r="CX266" s="1864"/>
      <c r="CY266" s="1864"/>
      <c r="CZ266" s="1864"/>
    </row>
    <row r="267" s="424" customFormat="true" ht="15" customHeight="true" x14ac:dyDescent="0.2">
      <c r="B267" s="423"/>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28"/>
      <c r="BB267" s="295" t="s">
        <v>112</v>
      </c>
      <c r="BC267" s="1104" t="s">
        <v>35</v>
      </c>
      <c r="BD267" s="1124" t="s">
        <v>35</v>
      </c>
      <c r="BE267" s="1124" t="s">
        <v>35</v>
      </c>
      <c r="BF267" s="1124" t="s">
        <v>35</v>
      </c>
      <c r="BG267" s="1145" t="s">
        <v>35</v>
      </c>
      <c r="BH267" s="1166" t="s">
        <v>35</v>
      </c>
      <c r="BI267" s="1124" t="s">
        <v>35</v>
      </c>
      <c r="BJ267" s="1124" t="s">
        <v>35</v>
      </c>
      <c r="BK267" s="1124" t="s">
        <v>35</v>
      </c>
      <c r="BL267" s="1145" t="s">
        <v>35</v>
      </c>
      <c r="BM267" s="1166" t="s">
        <v>35</v>
      </c>
      <c r="BN267" s="1124" t="s">
        <v>35</v>
      </c>
      <c r="BO267" s="1124" t="s">
        <v>35</v>
      </c>
      <c r="BP267" s="1124" t="s">
        <v>35</v>
      </c>
      <c r="BQ267" s="1145" t="s">
        <v>35</v>
      </c>
      <c r="BR267" s="1166" t="s">
        <v>35</v>
      </c>
      <c r="BS267" s="1124" t="s">
        <v>35</v>
      </c>
      <c r="BT267" s="1124" t="s">
        <v>35</v>
      </c>
      <c r="BU267" s="1124" t="s">
        <v>35</v>
      </c>
      <c r="BV267" s="1124" t="s">
        <v>35</v>
      </c>
      <c r="BW267" s="1124" t="s">
        <v>35</v>
      </c>
      <c r="BX267" s="1124" t="s">
        <v>35</v>
      </c>
      <c r="BY267" s="1185" t="s">
        <v>35</v>
      </c>
      <c r="BZ267" s="1185" t="s">
        <v>35</v>
      </c>
      <c r="CA267" s="1185" t="s">
        <v>35</v>
      </c>
      <c r="CB267" s="1185" t="s">
        <v>35</v>
      </c>
      <c r="CC267" s="1185" t="s">
        <v>35</v>
      </c>
      <c r="CD267" s="1185" t="s">
        <v>35</v>
      </c>
      <c r="CE267" s="1864"/>
      <c r="CF267" s="1864"/>
      <c r="CG267" s="1864"/>
      <c r="CH267" s="1864"/>
      <c r="CI267" s="1864"/>
      <c r="CJ267" s="1864"/>
      <c r="CK267" s="1864"/>
      <c r="CL267" s="1864"/>
      <c r="CM267" s="1864"/>
      <c r="CN267" s="1864"/>
      <c r="CO267" s="1864"/>
      <c r="CP267" s="1864"/>
      <c r="CQ267" s="1864"/>
      <c r="CR267" s="1864"/>
      <c r="CS267" s="1864"/>
      <c r="CT267" s="1864"/>
      <c r="CU267" s="1864"/>
      <c r="CV267" s="1864"/>
      <c r="CW267" s="1864"/>
      <c r="CX267" s="1864"/>
      <c r="CY267" s="1864"/>
      <c r="CZ267" s="1864"/>
    </row>
    <row r="268" s="424" customFormat="true" ht="15" customHeight="true" x14ac:dyDescent="0.2">
      <c r="B268" s="423"/>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28" t="s">
        <v>115</v>
      </c>
      <c r="BB268" s="295" t="s">
        <v>88</v>
      </c>
      <c r="BC268" s="1104" t="s">
        <v>35</v>
      </c>
      <c r="BD268" s="1124" t="s">
        <v>35</v>
      </c>
      <c r="BE268" s="1124" t="s">
        <v>35</v>
      </c>
      <c r="BF268" s="1124" t="s">
        <v>35</v>
      </c>
      <c r="BG268" s="1145" t="s">
        <v>35</v>
      </c>
      <c r="BH268" s="1166" t="s">
        <v>35</v>
      </c>
      <c r="BI268" s="1124" t="s">
        <v>35</v>
      </c>
      <c r="BJ268" s="1124" t="s">
        <v>35</v>
      </c>
      <c r="BK268" s="1124" t="s">
        <v>35</v>
      </c>
      <c r="BL268" s="1145" t="s">
        <v>35</v>
      </c>
      <c r="BM268" s="1166" t="s">
        <v>35</v>
      </c>
      <c r="BN268" s="1124" t="s">
        <v>35</v>
      </c>
      <c r="BO268" s="1124" t="s">
        <v>35</v>
      </c>
      <c r="BP268" s="1124" t="s">
        <v>35</v>
      </c>
      <c r="BQ268" s="1145" t="s">
        <v>35</v>
      </c>
      <c r="BR268" s="1166" t="s">
        <v>35</v>
      </c>
      <c r="BS268" s="1124" t="s">
        <v>35</v>
      </c>
      <c r="BT268" s="1124" t="s">
        <v>35</v>
      </c>
      <c r="BU268" s="1124" t="s">
        <v>35</v>
      </c>
      <c r="BV268" s="1124" t="s">
        <v>35</v>
      </c>
      <c r="BW268" s="1124" t="s">
        <v>35</v>
      </c>
      <c r="BX268" s="1124" t="s">
        <v>35</v>
      </c>
      <c r="BY268" s="1185" t="s">
        <v>35</v>
      </c>
      <c r="BZ268" s="1185" t="s">
        <v>35</v>
      </c>
      <c r="CA268" s="1185" t="s">
        <v>35</v>
      </c>
      <c r="CB268" s="1185" t="s">
        <v>35</v>
      </c>
      <c r="CC268" s="1185" t="s">
        <v>35</v>
      </c>
      <c r="CD268" s="1185" t="s">
        <v>35</v>
      </c>
      <c r="CE268" s="1864"/>
      <c r="CF268" s="1864"/>
      <c r="CG268" s="1864"/>
      <c r="CH268" s="1864"/>
      <c r="CI268" s="1864"/>
      <c r="CJ268" s="1864"/>
      <c r="CK268" s="1864"/>
      <c r="CL268" s="1864"/>
      <c r="CM268" s="1864"/>
      <c r="CN268" s="1864"/>
      <c r="CO268" s="1864"/>
      <c r="CP268" s="1864"/>
      <c r="CQ268" s="1864"/>
      <c r="CR268" s="1864"/>
      <c r="CS268" s="1864"/>
      <c r="CT268" s="1864"/>
      <c r="CU268" s="1864"/>
      <c r="CV268" s="1864"/>
      <c r="CW268" s="1864"/>
      <c r="CX268" s="1864"/>
      <c r="CY268" s="1864"/>
      <c r="CZ268" s="1864"/>
    </row>
    <row r="269" s="424" customFormat="true" ht="15" customHeight="true" x14ac:dyDescent="0.2">
      <c r="B269" s="423"/>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28"/>
      <c r="BB269" s="295" t="s">
        <v>89</v>
      </c>
      <c r="BC269" s="1104" t="s">
        <v>35</v>
      </c>
      <c r="BD269" s="1124" t="s">
        <v>35</v>
      </c>
      <c r="BE269" s="1124" t="s">
        <v>35</v>
      </c>
      <c r="BF269" s="1124" t="s">
        <v>35</v>
      </c>
      <c r="BG269" s="1145" t="s">
        <v>35</v>
      </c>
      <c r="BH269" s="1166" t="s">
        <v>35</v>
      </c>
      <c r="BI269" s="1124" t="s">
        <v>35</v>
      </c>
      <c r="BJ269" s="1124" t="s">
        <v>35</v>
      </c>
      <c r="BK269" s="1124" t="s">
        <v>35</v>
      </c>
      <c r="BL269" s="1145" t="s">
        <v>35</v>
      </c>
      <c r="BM269" s="1166" t="s">
        <v>35</v>
      </c>
      <c r="BN269" s="1124" t="s">
        <v>35</v>
      </c>
      <c r="BO269" s="1124" t="s">
        <v>35</v>
      </c>
      <c r="BP269" s="1124" t="s">
        <v>35</v>
      </c>
      <c r="BQ269" s="1145" t="s">
        <v>35</v>
      </c>
      <c r="BR269" s="1166" t="s">
        <v>35</v>
      </c>
      <c r="BS269" s="1124" t="s">
        <v>35</v>
      </c>
      <c r="BT269" s="1124" t="s">
        <v>35</v>
      </c>
      <c r="BU269" s="1124" t="s">
        <v>35</v>
      </c>
      <c r="BV269" s="1124" t="s">
        <v>35</v>
      </c>
      <c r="BW269" s="1124" t="s">
        <v>35</v>
      </c>
      <c r="BX269" s="1124" t="s">
        <v>35</v>
      </c>
      <c r="BY269" s="1185" t="s">
        <v>35</v>
      </c>
      <c r="BZ269" s="1185" t="s">
        <v>35</v>
      </c>
      <c r="CA269" s="1185" t="s">
        <v>35</v>
      </c>
      <c r="CB269" s="1185" t="s">
        <v>35</v>
      </c>
      <c r="CC269" s="1185" t="s">
        <v>35</v>
      </c>
      <c r="CD269" s="1185" t="s">
        <v>35</v>
      </c>
      <c r="CE269" s="1864"/>
      <c r="CF269" s="1864"/>
      <c r="CG269" s="1864"/>
      <c r="CH269" s="1864"/>
      <c r="CI269" s="1864"/>
      <c r="CJ269" s="1864"/>
      <c r="CK269" s="1864"/>
      <c r="CL269" s="1864"/>
      <c r="CM269" s="1864"/>
      <c r="CN269" s="1864"/>
      <c r="CO269" s="1864"/>
      <c r="CP269" s="1864"/>
      <c r="CQ269" s="1864"/>
      <c r="CR269" s="1864"/>
      <c r="CS269" s="1864"/>
      <c r="CT269" s="1864"/>
      <c r="CU269" s="1864"/>
      <c r="CV269" s="1864"/>
      <c r="CW269" s="1864"/>
      <c r="CX269" s="1864"/>
      <c r="CY269" s="1864"/>
      <c r="CZ269" s="1864"/>
    </row>
    <row r="270" s="424" customFormat="true" ht="15" customHeight="true" x14ac:dyDescent="0.2">
      <c r="B270" s="423"/>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28"/>
      <c r="BB270" s="295" t="s">
        <v>90</v>
      </c>
      <c r="BC270" s="1104" t="s">
        <v>35</v>
      </c>
      <c r="BD270" s="1124" t="s">
        <v>35</v>
      </c>
      <c r="BE270" s="1124" t="s">
        <v>35</v>
      </c>
      <c r="BF270" s="1124" t="s">
        <v>35</v>
      </c>
      <c r="BG270" s="1145" t="s">
        <v>35</v>
      </c>
      <c r="BH270" s="1166" t="s">
        <v>35</v>
      </c>
      <c r="BI270" s="1124" t="s">
        <v>35</v>
      </c>
      <c r="BJ270" s="1124" t="s">
        <v>35</v>
      </c>
      <c r="BK270" s="1124" t="s">
        <v>35</v>
      </c>
      <c r="BL270" s="1145" t="s">
        <v>35</v>
      </c>
      <c r="BM270" s="1166" t="s">
        <v>35</v>
      </c>
      <c r="BN270" s="1124" t="s">
        <v>35</v>
      </c>
      <c r="BO270" s="1124" t="s">
        <v>35</v>
      </c>
      <c r="BP270" s="1124" t="s">
        <v>35</v>
      </c>
      <c r="BQ270" s="1145" t="s">
        <v>35</v>
      </c>
      <c r="BR270" s="1166" t="s">
        <v>35</v>
      </c>
      <c r="BS270" s="1124" t="s">
        <v>35</v>
      </c>
      <c r="BT270" s="1124" t="s">
        <v>35</v>
      </c>
      <c r="BU270" s="1124" t="s">
        <v>35</v>
      </c>
      <c r="BV270" s="1124" t="s">
        <v>35</v>
      </c>
      <c r="BW270" s="1124" t="s">
        <v>35</v>
      </c>
      <c r="BX270" s="1124" t="s">
        <v>35</v>
      </c>
      <c r="BY270" s="1185" t="s">
        <v>35</v>
      </c>
      <c r="BZ270" s="1185" t="s">
        <v>35</v>
      </c>
      <c r="CA270" s="1185" t="s">
        <v>35</v>
      </c>
      <c r="CB270" s="1185" t="s">
        <v>35</v>
      </c>
      <c r="CC270" s="1185" t="s">
        <v>35</v>
      </c>
      <c r="CD270" s="1185" t="s">
        <v>35</v>
      </c>
      <c r="CE270" s="1864"/>
      <c r="CF270" s="1864"/>
      <c r="CG270" s="1864"/>
      <c r="CH270" s="1864"/>
      <c r="CI270" s="1864"/>
      <c r="CJ270" s="1864"/>
      <c r="CK270" s="1864"/>
      <c r="CL270" s="1864"/>
      <c r="CM270" s="1864"/>
      <c r="CN270" s="1864"/>
      <c r="CO270" s="1864"/>
      <c r="CP270" s="1864"/>
      <c r="CQ270" s="1864"/>
      <c r="CR270" s="1864"/>
      <c r="CS270" s="1864"/>
      <c r="CT270" s="1864"/>
      <c r="CU270" s="1864"/>
      <c r="CV270" s="1864"/>
      <c r="CW270" s="1864"/>
      <c r="CX270" s="1864"/>
      <c r="CY270" s="1864"/>
      <c r="CZ270" s="1864"/>
    </row>
    <row r="271" s="424" customFormat="true" ht="15" customHeight="true" x14ac:dyDescent="0.2">
      <c r="B271" s="423"/>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28" t="s">
        <v>75</v>
      </c>
      <c r="BB271" s="295" t="s">
        <v>49</v>
      </c>
      <c r="BC271" s="1104" t="s">
        <v>35</v>
      </c>
      <c r="BD271" s="1125" t="s">
        <v>35</v>
      </c>
      <c r="BE271" s="1125" t="s">
        <v>35</v>
      </c>
      <c r="BF271" s="1125" t="s">
        <v>35</v>
      </c>
      <c r="BG271" s="1146" t="s">
        <v>35</v>
      </c>
      <c r="BH271" s="1104" t="s">
        <v>35</v>
      </c>
      <c r="BI271" s="1125" t="s">
        <v>35</v>
      </c>
      <c r="BJ271" s="1125" t="s">
        <v>35</v>
      </c>
      <c r="BK271" s="1125" t="s">
        <v>35</v>
      </c>
      <c r="BL271" s="1146" t="s">
        <v>35</v>
      </c>
      <c r="BM271" s="1104" t="s">
        <v>35</v>
      </c>
      <c r="BN271" s="1125" t="s">
        <v>35</v>
      </c>
      <c r="BO271" s="1125" t="s">
        <v>35</v>
      </c>
      <c r="BP271" s="1125" t="s">
        <v>35</v>
      </c>
      <c r="BQ271" s="1146" t="s">
        <v>35</v>
      </c>
      <c r="BR271" s="1104" t="s">
        <v>35</v>
      </c>
      <c r="BS271" s="1125" t="s">
        <v>35</v>
      </c>
      <c r="BT271" s="1125" t="s">
        <v>35</v>
      </c>
      <c r="BU271" s="1125" t="s">
        <v>35</v>
      </c>
      <c r="BV271" s="1125" t="s">
        <v>35</v>
      </c>
      <c r="BW271" s="1125" t="s">
        <v>35</v>
      </c>
      <c r="BX271" s="1125" t="s">
        <v>35</v>
      </c>
      <c r="BY271" s="1186" t="s">
        <v>35</v>
      </c>
      <c r="BZ271" s="1186" t="s">
        <v>35</v>
      </c>
      <c r="CA271" s="1186" t="s">
        <v>35</v>
      </c>
      <c r="CB271" s="1186" t="s">
        <v>35</v>
      </c>
      <c r="CC271" s="1186" t="s">
        <v>35</v>
      </c>
      <c r="CD271" s="1186" t="s">
        <v>35</v>
      </c>
      <c r="CE271" s="1865"/>
      <c r="CF271" s="1865"/>
      <c r="CG271" s="1865"/>
      <c r="CH271" s="1865"/>
      <c r="CI271" s="1865"/>
      <c r="CJ271" s="1865"/>
      <c r="CK271" s="1865"/>
      <c r="CL271" s="1865"/>
      <c r="CM271" s="1865"/>
      <c r="CN271" s="1865"/>
      <c r="CO271" s="1865"/>
      <c r="CP271" s="1865"/>
      <c r="CQ271" s="1865"/>
      <c r="CR271" s="1865"/>
      <c r="CS271" s="1865"/>
      <c r="CT271" s="1865"/>
      <c r="CU271" s="1865"/>
      <c r="CV271" s="1865"/>
      <c r="CW271" s="1865"/>
      <c r="CX271" s="1865"/>
      <c r="CY271" s="1865"/>
      <c r="CZ271" s="1865"/>
    </row>
    <row r="272" s="424" customFormat="true" ht="15" customHeight="true" x14ac:dyDescent="0.2">
      <c r="B272" s="423"/>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28"/>
      <c r="BB272" s="295" t="s">
        <v>48</v>
      </c>
      <c r="BC272" s="1104" t="s">
        <v>35</v>
      </c>
      <c r="BD272" s="1125" t="s">
        <v>35</v>
      </c>
      <c r="BE272" s="1125" t="s">
        <v>35</v>
      </c>
      <c r="BF272" s="1125" t="s">
        <v>35</v>
      </c>
      <c r="BG272" s="1146" t="s">
        <v>35</v>
      </c>
      <c r="BH272" s="1104" t="s">
        <v>35</v>
      </c>
      <c r="BI272" s="1125" t="s">
        <v>35</v>
      </c>
      <c r="BJ272" s="1125" t="s">
        <v>35</v>
      </c>
      <c r="BK272" s="1125" t="s">
        <v>35</v>
      </c>
      <c r="BL272" s="1146" t="s">
        <v>35</v>
      </c>
      <c r="BM272" s="1104" t="s">
        <v>35</v>
      </c>
      <c r="BN272" s="1125" t="s">
        <v>35</v>
      </c>
      <c r="BO272" s="1125" t="s">
        <v>35</v>
      </c>
      <c r="BP272" s="1125" t="s">
        <v>35</v>
      </c>
      <c r="BQ272" s="1146" t="s">
        <v>35</v>
      </c>
      <c r="BR272" s="1104" t="s">
        <v>35</v>
      </c>
      <c r="BS272" s="1125" t="s">
        <v>35</v>
      </c>
      <c r="BT272" s="1125" t="s">
        <v>35</v>
      </c>
      <c r="BU272" s="1125" t="s">
        <v>35</v>
      </c>
      <c r="BV272" s="1125" t="s">
        <v>35</v>
      </c>
      <c r="BW272" s="1125" t="s">
        <v>35</v>
      </c>
      <c r="BX272" s="1125" t="s">
        <v>35</v>
      </c>
      <c r="BY272" s="1186" t="s">
        <v>35</v>
      </c>
      <c r="BZ272" s="1186" t="s">
        <v>35</v>
      </c>
      <c r="CA272" s="1186" t="s">
        <v>35</v>
      </c>
      <c r="CB272" s="1186" t="s">
        <v>35</v>
      </c>
      <c r="CC272" s="1186" t="s">
        <v>35</v>
      </c>
      <c r="CD272" s="1186" t="s">
        <v>35</v>
      </c>
      <c r="CE272" s="1865"/>
      <c r="CF272" s="1865"/>
      <c r="CG272" s="1865"/>
      <c r="CH272" s="1865"/>
      <c r="CI272" s="1865"/>
      <c r="CJ272" s="1865"/>
      <c r="CK272" s="1865"/>
      <c r="CL272" s="1865"/>
      <c r="CM272" s="1865"/>
      <c r="CN272" s="1865"/>
      <c r="CO272" s="1865"/>
      <c r="CP272" s="1865"/>
      <c r="CQ272" s="1865"/>
      <c r="CR272" s="1865"/>
      <c r="CS272" s="1865"/>
      <c r="CT272" s="1865"/>
      <c r="CU272" s="1865"/>
      <c r="CV272" s="1865"/>
      <c r="CW272" s="1865"/>
      <c r="CX272" s="1865"/>
      <c r="CY272" s="1865"/>
      <c r="CZ272" s="1865"/>
    </row>
    <row r="273" s="424" customFormat="true" ht="15" customHeight="true" x14ac:dyDescent="0.2">
      <c r="B273" s="423"/>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28"/>
      <c r="BB273" s="295" t="s">
        <v>112</v>
      </c>
      <c r="BC273" s="1104" t="s">
        <v>35</v>
      </c>
      <c r="BD273" s="1125" t="s">
        <v>35</v>
      </c>
      <c r="BE273" s="1125" t="s">
        <v>35</v>
      </c>
      <c r="BF273" s="1125" t="s">
        <v>35</v>
      </c>
      <c r="BG273" s="1146" t="s">
        <v>35</v>
      </c>
      <c r="BH273" s="1104" t="s">
        <v>35</v>
      </c>
      <c r="BI273" s="1125" t="s">
        <v>35</v>
      </c>
      <c r="BJ273" s="1125" t="s">
        <v>35</v>
      </c>
      <c r="BK273" s="1125" t="s">
        <v>35</v>
      </c>
      <c r="BL273" s="1146" t="s">
        <v>35</v>
      </c>
      <c r="BM273" s="1104" t="s">
        <v>35</v>
      </c>
      <c r="BN273" s="1125" t="s">
        <v>35</v>
      </c>
      <c r="BO273" s="1125" t="s">
        <v>35</v>
      </c>
      <c r="BP273" s="1125" t="s">
        <v>35</v>
      </c>
      <c r="BQ273" s="1146" t="s">
        <v>35</v>
      </c>
      <c r="BR273" s="1104" t="s">
        <v>35</v>
      </c>
      <c r="BS273" s="1125" t="s">
        <v>35</v>
      </c>
      <c r="BT273" s="1125" t="s">
        <v>35</v>
      </c>
      <c r="BU273" s="1125" t="s">
        <v>35</v>
      </c>
      <c r="BV273" s="1125" t="s">
        <v>35</v>
      </c>
      <c r="BW273" s="1125" t="s">
        <v>35</v>
      </c>
      <c r="BX273" s="1125" t="s">
        <v>35</v>
      </c>
      <c r="BY273" s="1186" t="s">
        <v>35</v>
      </c>
      <c r="BZ273" s="1186" t="s">
        <v>35</v>
      </c>
      <c r="CA273" s="1186" t="s">
        <v>35</v>
      </c>
      <c r="CB273" s="1186" t="s">
        <v>35</v>
      </c>
      <c r="CC273" s="1186" t="s">
        <v>35</v>
      </c>
      <c r="CD273" s="1186" t="s">
        <v>35</v>
      </c>
      <c r="CE273" s="1865"/>
      <c r="CF273" s="1865"/>
      <c r="CG273" s="1865"/>
      <c r="CH273" s="1865"/>
      <c r="CI273" s="1865"/>
      <c r="CJ273" s="1865"/>
      <c r="CK273" s="1865"/>
      <c r="CL273" s="1865"/>
      <c r="CM273" s="1865"/>
      <c r="CN273" s="1865"/>
      <c r="CO273" s="1865"/>
      <c r="CP273" s="1865"/>
      <c r="CQ273" s="1865"/>
      <c r="CR273" s="1865"/>
      <c r="CS273" s="1865"/>
      <c r="CT273" s="1865"/>
      <c r="CU273" s="1865"/>
      <c r="CV273" s="1865"/>
      <c r="CW273" s="1865"/>
      <c r="CX273" s="1865"/>
      <c r="CY273" s="1865"/>
      <c r="CZ273" s="1865"/>
    </row>
    <row r="274" s="424" customFormat="true" ht="15" customHeight="true" x14ac:dyDescent="0.2">
      <c r="B274" s="423"/>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28" t="s">
        <v>76</v>
      </c>
      <c r="BB274" s="295" t="s">
        <v>49</v>
      </c>
      <c r="BC274" s="1104" t="s">
        <v>35</v>
      </c>
      <c r="BD274" s="1124" t="s">
        <v>35</v>
      </c>
      <c r="BE274" s="1124" t="s">
        <v>35</v>
      </c>
      <c r="BF274" s="1124" t="s">
        <v>35</v>
      </c>
      <c r="BG274" s="1145" t="s">
        <v>35</v>
      </c>
      <c r="BH274" s="1166" t="s">
        <v>35</v>
      </c>
      <c r="BI274" s="1124" t="s">
        <v>35</v>
      </c>
      <c r="BJ274" s="1124" t="s">
        <v>35</v>
      </c>
      <c r="BK274" s="1124" t="s">
        <v>35</v>
      </c>
      <c r="BL274" s="1145" t="s">
        <v>35</v>
      </c>
      <c r="BM274" s="1166" t="s">
        <v>35</v>
      </c>
      <c r="BN274" s="1124" t="s">
        <v>35</v>
      </c>
      <c r="BO274" s="1124" t="s">
        <v>35</v>
      </c>
      <c r="BP274" s="1124" t="s">
        <v>35</v>
      </c>
      <c r="BQ274" s="1145" t="s">
        <v>35</v>
      </c>
      <c r="BR274" s="1166" t="s">
        <v>35</v>
      </c>
      <c r="BS274" s="1124" t="s">
        <v>35</v>
      </c>
      <c r="BT274" s="1124" t="s">
        <v>35</v>
      </c>
      <c r="BU274" s="1124" t="s">
        <v>35</v>
      </c>
      <c r="BV274" s="1124" t="s">
        <v>35</v>
      </c>
      <c r="BW274" s="1124" t="s">
        <v>35</v>
      </c>
      <c r="BX274" s="1124" t="s">
        <v>35</v>
      </c>
      <c r="BY274" s="1185" t="s">
        <v>35</v>
      </c>
      <c r="BZ274" s="1185" t="s">
        <v>35</v>
      </c>
      <c r="CA274" s="1185" t="s">
        <v>35</v>
      </c>
      <c r="CB274" s="1185" t="s">
        <v>35</v>
      </c>
      <c r="CC274" s="1185" t="s">
        <v>35</v>
      </c>
      <c r="CD274" s="1185" t="s">
        <v>35</v>
      </c>
      <c r="CE274" s="1864"/>
      <c r="CF274" s="1864"/>
      <c r="CG274" s="1864"/>
      <c r="CH274" s="1864"/>
      <c r="CI274" s="1864"/>
      <c r="CJ274" s="1864"/>
      <c r="CK274" s="1864"/>
      <c r="CL274" s="1864"/>
      <c r="CM274" s="1864"/>
      <c r="CN274" s="1864"/>
      <c r="CO274" s="1864"/>
      <c r="CP274" s="1864"/>
      <c r="CQ274" s="1864"/>
      <c r="CR274" s="1864"/>
      <c r="CS274" s="1864"/>
      <c r="CT274" s="1864"/>
      <c r="CU274" s="1864"/>
      <c r="CV274" s="1864"/>
      <c r="CW274" s="1864"/>
      <c r="CX274" s="1864"/>
      <c r="CY274" s="1864"/>
      <c r="CZ274" s="1864"/>
    </row>
    <row r="275" s="424" customFormat="true" ht="15" customHeight="true" x14ac:dyDescent="0.2">
      <c r="B275" s="423"/>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28"/>
      <c r="BB275" s="295" t="s">
        <v>48</v>
      </c>
      <c r="BC275" s="1104" t="s">
        <v>35</v>
      </c>
      <c r="BD275" s="1124" t="s">
        <v>35</v>
      </c>
      <c r="BE275" s="1124" t="s">
        <v>35</v>
      </c>
      <c r="BF275" s="1124" t="s">
        <v>35</v>
      </c>
      <c r="BG275" s="1145" t="s">
        <v>35</v>
      </c>
      <c r="BH275" s="1166" t="s">
        <v>35</v>
      </c>
      <c r="BI275" s="1124" t="s">
        <v>35</v>
      </c>
      <c r="BJ275" s="1124" t="s">
        <v>35</v>
      </c>
      <c r="BK275" s="1124" t="s">
        <v>35</v>
      </c>
      <c r="BL275" s="1145" t="s">
        <v>35</v>
      </c>
      <c r="BM275" s="1166" t="s">
        <v>35</v>
      </c>
      <c r="BN275" s="1124" t="s">
        <v>35</v>
      </c>
      <c r="BO275" s="1124" t="s">
        <v>35</v>
      </c>
      <c r="BP275" s="1124" t="s">
        <v>35</v>
      </c>
      <c r="BQ275" s="1145" t="s">
        <v>35</v>
      </c>
      <c r="BR275" s="1166" t="s">
        <v>35</v>
      </c>
      <c r="BS275" s="1124" t="s">
        <v>35</v>
      </c>
      <c r="BT275" s="1124" t="s">
        <v>35</v>
      </c>
      <c r="BU275" s="1124" t="s">
        <v>35</v>
      </c>
      <c r="BV275" s="1124" t="s">
        <v>35</v>
      </c>
      <c r="BW275" s="1124" t="s">
        <v>35</v>
      </c>
      <c r="BX275" s="1124" t="s">
        <v>35</v>
      </c>
      <c r="BY275" s="1185" t="s">
        <v>35</v>
      </c>
      <c r="BZ275" s="1185" t="s">
        <v>35</v>
      </c>
      <c r="CA275" s="1185" t="s">
        <v>35</v>
      </c>
      <c r="CB275" s="1185" t="s">
        <v>35</v>
      </c>
      <c r="CC275" s="1185" t="s">
        <v>35</v>
      </c>
      <c r="CD275" s="1185" t="s">
        <v>35</v>
      </c>
      <c r="CE275" s="1864"/>
      <c r="CF275" s="1864"/>
      <c r="CG275" s="1864"/>
      <c r="CH275" s="1864"/>
      <c r="CI275" s="1864"/>
      <c r="CJ275" s="1864"/>
      <c r="CK275" s="1864"/>
      <c r="CL275" s="1864"/>
      <c r="CM275" s="1864"/>
      <c r="CN275" s="1864"/>
      <c r="CO275" s="1864"/>
      <c r="CP275" s="1864"/>
      <c r="CQ275" s="1864"/>
      <c r="CR275" s="1864"/>
      <c r="CS275" s="1864"/>
      <c r="CT275" s="1864"/>
      <c r="CU275" s="1864"/>
      <c r="CV275" s="1864"/>
      <c r="CW275" s="1864"/>
      <c r="CX275" s="1864"/>
      <c r="CY275" s="1864"/>
      <c r="CZ275" s="1864"/>
    </row>
    <row r="276" s="424" customFormat="true" ht="15" customHeight="true" x14ac:dyDescent="0.2">
      <c r="B276" s="423"/>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28"/>
      <c r="BB276" s="295" t="s">
        <v>113</v>
      </c>
      <c r="BC276" s="1104" t="s">
        <v>35</v>
      </c>
      <c r="BD276" s="1124" t="s">
        <v>35</v>
      </c>
      <c r="BE276" s="1124" t="s">
        <v>35</v>
      </c>
      <c r="BF276" s="1124" t="s">
        <v>35</v>
      </c>
      <c r="BG276" s="1145" t="s">
        <v>35</v>
      </c>
      <c r="BH276" s="1166" t="s">
        <v>35</v>
      </c>
      <c r="BI276" s="1124" t="s">
        <v>35</v>
      </c>
      <c r="BJ276" s="1124" t="s">
        <v>35</v>
      </c>
      <c r="BK276" s="1124" t="s">
        <v>35</v>
      </c>
      <c r="BL276" s="1145" t="s">
        <v>35</v>
      </c>
      <c r="BM276" s="1166" t="s">
        <v>35</v>
      </c>
      <c r="BN276" s="1124" t="s">
        <v>35</v>
      </c>
      <c r="BO276" s="1124" t="s">
        <v>35</v>
      </c>
      <c r="BP276" s="1124" t="s">
        <v>35</v>
      </c>
      <c r="BQ276" s="1145" t="s">
        <v>35</v>
      </c>
      <c r="BR276" s="1166" t="s">
        <v>35</v>
      </c>
      <c r="BS276" s="1124" t="s">
        <v>35</v>
      </c>
      <c r="BT276" s="1124" t="s">
        <v>35</v>
      </c>
      <c r="BU276" s="1124" t="s">
        <v>35</v>
      </c>
      <c r="BV276" s="1124" t="s">
        <v>35</v>
      </c>
      <c r="BW276" s="1124" t="s">
        <v>35</v>
      </c>
      <c r="BX276" s="1124" t="s">
        <v>35</v>
      </c>
      <c r="BY276" s="1185" t="s">
        <v>35</v>
      </c>
      <c r="BZ276" s="1185" t="s">
        <v>35</v>
      </c>
      <c r="CA276" s="1185" t="s">
        <v>35</v>
      </c>
      <c r="CB276" s="1185" t="s">
        <v>35</v>
      </c>
      <c r="CC276" s="1185" t="s">
        <v>35</v>
      </c>
      <c r="CD276" s="1185" t="s">
        <v>35</v>
      </c>
      <c r="CE276" s="1864"/>
      <c r="CF276" s="1864"/>
      <c r="CG276" s="1864"/>
      <c r="CH276" s="1864"/>
      <c r="CI276" s="1864"/>
      <c r="CJ276" s="1864"/>
      <c r="CK276" s="1864"/>
      <c r="CL276" s="1864"/>
      <c r="CM276" s="1864"/>
      <c r="CN276" s="1864"/>
      <c r="CO276" s="1864"/>
      <c r="CP276" s="1864"/>
      <c r="CQ276" s="1864"/>
      <c r="CR276" s="1864"/>
      <c r="CS276" s="1864"/>
      <c r="CT276" s="1864"/>
      <c r="CU276" s="1864"/>
      <c r="CV276" s="1864"/>
      <c r="CW276" s="1864"/>
      <c r="CX276" s="1864"/>
      <c r="CY276" s="1864"/>
      <c r="CZ276" s="1864"/>
    </row>
    <row r="277" s="424" customFormat="true" ht="15" customHeight="true" x14ac:dyDescent="0.2">
      <c r="B277" s="423"/>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28" t="s">
        <v>77</v>
      </c>
      <c r="BB277" s="295" t="s">
        <v>78</v>
      </c>
      <c r="BC277" s="1104" t="s">
        <v>35</v>
      </c>
      <c r="BD277" s="1124" t="s">
        <v>35</v>
      </c>
      <c r="BE277" s="1124" t="s">
        <v>35</v>
      </c>
      <c r="BF277" s="1124" t="s">
        <v>35</v>
      </c>
      <c r="BG277" s="1145" t="s">
        <v>35</v>
      </c>
      <c r="BH277" s="1166" t="s">
        <v>35</v>
      </c>
      <c r="BI277" s="1124" t="s">
        <v>35</v>
      </c>
      <c r="BJ277" s="1124" t="s">
        <v>35</v>
      </c>
      <c r="BK277" s="1124" t="s">
        <v>35</v>
      </c>
      <c r="BL277" s="1145" t="s">
        <v>35</v>
      </c>
      <c r="BM277" s="1166" t="s">
        <v>35</v>
      </c>
      <c r="BN277" s="1124" t="s">
        <v>35</v>
      </c>
      <c r="BO277" s="1124" t="s">
        <v>35</v>
      </c>
      <c r="BP277" s="1124" t="s">
        <v>35</v>
      </c>
      <c r="BQ277" s="1145" t="s">
        <v>35</v>
      </c>
      <c r="BR277" s="1166" t="s">
        <v>35</v>
      </c>
      <c r="BS277" s="1124" t="s">
        <v>35</v>
      </c>
      <c r="BT277" s="1124" t="s">
        <v>35</v>
      </c>
      <c r="BU277" s="1124" t="s">
        <v>35</v>
      </c>
      <c r="BV277" s="1124" t="s">
        <v>35</v>
      </c>
      <c r="BW277" s="1124" t="s">
        <v>35</v>
      </c>
      <c r="BX277" s="1124" t="s">
        <v>35</v>
      </c>
      <c r="BY277" s="1185" t="s">
        <v>35</v>
      </c>
      <c r="BZ277" s="1185" t="s">
        <v>35</v>
      </c>
      <c r="CA277" s="1185" t="s">
        <v>35</v>
      </c>
      <c r="CB277" s="1185" t="s">
        <v>35</v>
      </c>
      <c r="CC277" s="1185" t="s">
        <v>35</v>
      </c>
      <c r="CD277" s="1185" t="s">
        <v>35</v>
      </c>
      <c r="CE277" s="1864"/>
      <c r="CF277" s="1864"/>
      <c r="CG277" s="1864"/>
      <c r="CH277" s="1864"/>
      <c r="CI277" s="1864"/>
      <c r="CJ277" s="1864"/>
      <c r="CK277" s="1864"/>
      <c r="CL277" s="1864"/>
      <c r="CM277" s="1864"/>
      <c r="CN277" s="1864"/>
      <c r="CO277" s="1864"/>
      <c r="CP277" s="1864"/>
      <c r="CQ277" s="1864"/>
      <c r="CR277" s="1864"/>
      <c r="CS277" s="1864"/>
      <c r="CT277" s="1864"/>
      <c r="CU277" s="1864"/>
      <c r="CV277" s="1864"/>
      <c r="CW277" s="1864"/>
      <c r="CX277" s="1864"/>
      <c r="CY277" s="1864"/>
      <c r="CZ277" s="1864"/>
    </row>
    <row r="278" s="424" customFormat="true" ht="15" customHeight="true" x14ac:dyDescent="0.2">
      <c r="B278" s="423"/>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28"/>
      <c r="BB278" s="295" t="s">
        <v>79</v>
      </c>
      <c r="BC278" s="1104" t="s">
        <v>35</v>
      </c>
      <c r="BD278" s="1124" t="s">
        <v>35</v>
      </c>
      <c r="BE278" s="1124" t="s">
        <v>35</v>
      </c>
      <c r="BF278" s="1124" t="s">
        <v>35</v>
      </c>
      <c r="BG278" s="1145" t="s">
        <v>35</v>
      </c>
      <c r="BH278" s="1166" t="s">
        <v>35</v>
      </c>
      <c r="BI278" s="1124" t="s">
        <v>35</v>
      </c>
      <c r="BJ278" s="1124" t="s">
        <v>35</v>
      </c>
      <c r="BK278" s="1124" t="s">
        <v>35</v>
      </c>
      <c r="BL278" s="1145" t="s">
        <v>35</v>
      </c>
      <c r="BM278" s="1166" t="s">
        <v>35</v>
      </c>
      <c r="BN278" s="1124" t="s">
        <v>35</v>
      </c>
      <c r="BO278" s="1124" t="s">
        <v>35</v>
      </c>
      <c r="BP278" s="1124" t="s">
        <v>35</v>
      </c>
      <c r="BQ278" s="1145" t="s">
        <v>35</v>
      </c>
      <c r="BR278" s="1166" t="s">
        <v>35</v>
      </c>
      <c r="BS278" s="1124" t="s">
        <v>35</v>
      </c>
      <c r="BT278" s="1124" t="s">
        <v>35</v>
      </c>
      <c r="BU278" s="1124" t="s">
        <v>35</v>
      </c>
      <c r="BV278" s="1124" t="s">
        <v>35</v>
      </c>
      <c r="BW278" s="1124" t="s">
        <v>35</v>
      </c>
      <c r="BX278" s="1124" t="s">
        <v>35</v>
      </c>
      <c r="BY278" s="1185" t="s">
        <v>35</v>
      </c>
      <c r="BZ278" s="1185" t="s">
        <v>35</v>
      </c>
      <c r="CA278" s="1185" t="s">
        <v>35</v>
      </c>
      <c r="CB278" s="1185" t="s">
        <v>35</v>
      </c>
      <c r="CC278" s="1185" t="s">
        <v>35</v>
      </c>
      <c r="CD278" s="1185" t="s">
        <v>35</v>
      </c>
      <c r="CE278" s="1864"/>
      <c r="CF278" s="1864"/>
      <c r="CG278" s="1864"/>
      <c r="CH278" s="1864"/>
      <c r="CI278" s="1864"/>
      <c r="CJ278" s="1864"/>
      <c r="CK278" s="1864"/>
      <c r="CL278" s="1864"/>
      <c r="CM278" s="1864"/>
      <c r="CN278" s="1864"/>
      <c r="CO278" s="1864"/>
      <c r="CP278" s="1864"/>
      <c r="CQ278" s="1864"/>
      <c r="CR278" s="1864"/>
      <c r="CS278" s="1864"/>
      <c r="CT278" s="1864"/>
      <c r="CU278" s="1864"/>
      <c r="CV278" s="1864"/>
      <c r="CW278" s="1864"/>
      <c r="CX278" s="1864"/>
      <c r="CY278" s="1864"/>
      <c r="CZ278" s="1864"/>
    </row>
    <row r="279" s="424" customFormat="true" ht="15" customHeight="true" x14ac:dyDescent="0.2">
      <c r="B279" s="423"/>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28"/>
      <c r="BB279" s="295" t="s">
        <v>80</v>
      </c>
      <c r="BC279" s="1104" t="s">
        <v>35</v>
      </c>
      <c r="BD279" s="1125" t="s">
        <v>35</v>
      </c>
      <c r="BE279" s="1125" t="s">
        <v>35</v>
      </c>
      <c r="BF279" s="1125" t="s">
        <v>35</v>
      </c>
      <c r="BG279" s="1146" t="s">
        <v>35</v>
      </c>
      <c r="BH279" s="1104" t="s">
        <v>35</v>
      </c>
      <c r="BI279" s="1125" t="s">
        <v>35</v>
      </c>
      <c r="BJ279" s="1125" t="s">
        <v>35</v>
      </c>
      <c r="BK279" s="1125" t="s">
        <v>35</v>
      </c>
      <c r="BL279" s="1146" t="s">
        <v>35</v>
      </c>
      <c r="BM279" s="1104" t="s">
        <v>35</v>
      </c>
      <c r="BN279" s="1125" t="s">
        <v>35</v>
      </c>
      <c r="BO279" s="1125" t="s">
        <v>35</v>
      </c>
      <c r="BP279" s="1125" t="s">
        <v>35</v>
      </c>
      <c r="BQ279" s="1146" t="s">
        <v>35</v>
      </c>
      <c r="BR279" s="1104" t="s">
        <v>35</v>
      </c>
      <c r="BS279" s="1125" t="s">
        <v>35</v>
      </c>
      <c r="BT279" s="1125" t="s">
        <v>35</v>
      </c>
      <c r="BU279" s="1125" t="s">
        <v>35</v>
      </c>
      <c r="BV279" s="1125" t="s">
        <v>35</v>
      </c>
      <c r="BW279" s="1125" t="s">
        <v>35</v>
      </c>
      <c r="BX279" s="1125" t="s">
        <v>35</v>
      </c>
      <c r="BY279" s="1186" t="s">
        <v>35</v>
      </c>
      <c r="BZ279" s="1186" t="s">
        <v>35</v>
      </c>
      <c r="CA279" s="1186" t="s">
        <v>35</v>
      </c>
      <c r="CB279" s="1186" t="s">
        <v>35</v>
      </c>
      <c r="CC279" s="1186" t="s">
        <v>35</v>
      </c>
      <c r="CD279" s="1186" t="s">
        <v>35</v>
      </c>
      <c r="CE279" s="1865"/>
      <c r="CF279" s="1865"/>
      <c r="CG279" s="1865"/>
      <c r="CH279" s="1865"/>
      <c r="CI279" s="1865"/>
      <c r="CJ279" s="1865"/>
      <c r="CK279" s="1865"/>
      <c r="CL279" s="1865"/>
      <c r="CM279" s="1865"/>
      <c r="CN279" s="1865"/>
      <c r="CO279" s="1865"/>
      <c r="CP279" s="1865"/>
      <c r="CQ279" s="1865"/>
      <c r="CR279" s="1865"/>
      <c r="CS279" s="1865"/>
      <c r="CT279" s="1865"/>
      <c r="CU279" s="1865"/>
      <c r="CV279" s="1865"/>
      <c r="CW279" s="1865"/>
      <c r="CX279" s="1865"/>
      <c r="CY279" s="1865"/>
      <c r="CZ279" s="1865"/>
    </row>
    <row r="280" s="424" customFormat="true" ht="15" customHeight="true" x14ac:dyDescent="0.2">
      <c r="B280" s="423"/>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28"/>
      <c r="BB280" s="295" t="s">
        <v>81</v>
      </c>
      <c r="BC280" s="1104" t="s">
        <v>35</v>
      </c>
      <c r="BD280" s="1125" t="s">
        <v>35</v>
      </c>
      <c r="BE280" s="1125" t="s">
        <v>35</v>
      </c>
      <c r="BF280" s="1125" t="s">
        <v>35</v>
      </c>
      <c r="BG280" s="1146" t="s">
        <v>35</v>
      </c>
      <c r="BH280" s="1104" t="s">
        <v>35</v>
      </c>
      <c r="BI280" s="1125" t="s">
        <v>35</v>
      </c>
      <c r="BJ280" s="1125" t="s">
        <v>35</v>
      </c>
      <c r="BK280" s="1125" t="s">
        <v>35</v>
      </c>
      <c r="BL280" s="1146" t="s">
        <v>35</v>
      </c>
      <c r="BM280" s="1104" t="s">
        <v>35</v>
      </c>
      <c r="BN280" s="1125" t="s">
        <v>35</v>
      </c>
      <c r="BO280" s="1125" t="s">
        <v>35</v>
      </c>
      <c r="BP280" s="1125" t="s">
        <v>35</v>
      </c>
      <c r="BQ280" s="1146" t="s">
        <v>35</v>
      </c>
      <c r="BR280" s="1104" t="s">
        <v>35</v>
      </c>
      <c r="BS280" s="1125" t="s">
        <v>35</v>
      </c>
      <c r="BT280" s="1125" t="s">
        <v>35</v>
      </c>
      <c r="BU280" s="1125" t="s">
        <v>35</v>
      </c>
      <c r="BV280" s="1125" t="s">
        <v>35</v>
      </c>
      <c r="BW280" s="1125" t="s">
        <v>35</v>
      </c>
      <c r="BX280" s="1125" t="s">
        <v>35</v>
      </c>
      <c r="BY280" s="1186" t="s">
        <v>35</v>
      </c>
      <c r="BZ280" s="1186" t="s">
        <v>35</v>
      </c>
      <c r="CA280" s="1186" t="s">
        <v>35</v>
      </c>
      <c r="CB280" s="1186" t="s">
        <v>35</v>
      </c>
      <c r="CC280" s="1186" t="s">
        <v>35</v>
      </c>
      <c r="CD280" s="1186" t="s">
        <v>35</v>
      </c>
      <c r="CE280" s="1865"/>
      <c r="CF280" s="1865"/>
      <c r="CG280" s="1865"/>
      <c r="CH280" s="1865"/>
      <c r="CI280" s="1865"/>
      <c r="CJ280" s="1865"/>
      <c r="CK280" s="1865"/>
      <c r="CL280" s="1865"/>
      <c r="CM280" s="1865"/>
      <c r="CN280" s="1865"/>
      <c r="CO280" s="1865"/>
      <c r="CP280" s="1865"/>
      <c r="CQ280" s="1865"/>
      <c r="CR280" s="1865"/>
      <c r="CS280" s="1865"/>
      <c r="CT280" s="1865"/>
      <c r="CU280" s="1865"/>
      <c r="CV280" s="1865"/>
      <c r="CW280" s="1865"/>
      <c r="CX280" s="1865"/>
      <c r="CY280" s="1865"/>
      <c r="CZ280" s="1865"/>
    </row>
    <row r="281" s="424" customFormat="true" ht="15" customHeight="true" x14ac:dyDescent="0.2">
      <c r="B281" s="423"/>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28"/>
      <c r="BB281" s="295" t="s">
        <v>82</v>
      </c>
      <c r="BC281" s="1104" t="s">
        <v>35</v>
      </c>
      <c r="BD281" s="1125" t="s">
        <v>35</v>
      </c>
      <c r="BE281" s="1125" t="s">
        <v>35</v>
      </c>
      <c r="BF281" s="1125" t="s">
        <v>35</v>
      </c>
      <c r="BG281" s="1146" t="s">
        <v>35</v>
      </c>
      <c r="BH281" s="1104" t="s">
        <v>35</v>
      </c>
      <c r="BI281" s="1125" t="s">
        <v>35</v>
      </c>
      <c r="BJ281" s="1125" t="s">
        <v>35</v>
      </c>
      <c r="BK281" s="1125" t="s">
        <v>35</v>
      </c>
      <c r="BL281" s="1146" t="s">
        <v>35</v>
      </c>
      <c r="BM281" s="1104" t="s">
        <v>35</v>
      </c>
      <c r="BN281" s="1125" t="s">
        <v>35</v>
      </c>
      <c r="BO281" s="1125" t="s">
        <v>35</v>
      </c>
      <c r="BP281" s="1125" t="s">
        <v>35</v>
      </c>
      <c r="BQ281" s="1146" t="s">
        <v>35</v>
      </c>
      <c r="BR281" s="1104" t="s">
        <v>35</v>
      </c>
      <c r="BS281" s="1125" t="s">
        <v>35</v>
      </c>
      <c r="BT281" s="1125" t="s">
        <v>35</v>
      </c>
      <c r="BU281" s="1125" t="s">
        <v>35</v>
      </c>
      <c r="BV281" s="1125" t="s">
        <v>35</v>
      </c>
      <c r="BW281" s="1125" t="s">
        <v>35</v>
      </c>
      <c r="BX281" s="1125" t="s">
        <v>35</v>
      </c>
      <c r="BY281" s="1186" t="s">
        <v>35</v>
      </c>
      <c r="BZ281" s="1186" t="s">
        <v>35</v>
      </c>
      <c r="CA281" s="1186" t="s">
        <v>35</v>
      </c>
      <c r="CB281" s="1186" t="s">
        <v>35</v>
      </c>
      <c r="CC281" s="1186" t="s">
        <v>35</v>
      </c>
      <c r="CD281" s="1186" t="s">
        <v>35</v>
      </c>
      <c r="CE281" s="1865"/>
      <c r="CF281" s="1865"/>
      <c r="CG281" s="1865"/>
      <c r="CH281" s="1865"/>
      <c r="CI281" s="1865"/>
      <c r="CJ281" s="1865"/>
      <c r="CK281" s="1865"/>
      <c r="CL281" s="1865"/>
      <c r="CM281" s="1865"/>
      <c r="CN281" s="1865"/>
      <c r="CO281" s="1865"/>
      <c r="CP281" s="1865"/>
      <c r="CQ281" s="1865"/>
      <c r="CR281" s="1865"/>
      <c r="CS281" s="1865"/>
      <c r="CT281" s="1865"/>
      <c r="CU281" s="1865"/>
      <c r="CV281" s="1865"/>
      <c r="CW281" s="1865"/>
      <c r="CX281" s="1865"/>
      <c r="CY281" s="1865"/>
      <c r="CZ281" s="1865"/>
    </row>
    <row r="282" s="424" customFormat="true" ht="15" customHeight="true" x14ac:dyDescent="0.2">
      <c r="B282" s="423"/>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28"/>
      <c r="BB282" s="295" t="s">
        <v>83</v>
      </c>
      <c r="BC282" s="1104" t="s">
        <v>35</v>
      </c>
      <c r="BD282" s="1125" t="s">
        <v>35</v>
      </c>
      <c r="BE282" s="1125" t="s">
        <v>35</v>
      </c>
      <c r="BF282" s="1125" t="s">
        <v>35</v>
      </c>
      <c r="BG282" s="1146" t="s">
        <v>35</v>
      </c>
      <c r="BH282" s="1104" t="s">
        <v>35</v>
      </c>
      <c r="BI282" s="1125" t="s">
        <v>35</v>
      </c>
      <c r="BJ282" s="1125" t="s">
        <v>35</v>
      </c>
      <c r="BK282" s="1125" t="s">
        <v>35</v>
      </c>
      <c r="BL282" s="1146" t="s">
        <v>35</v>
      </c>
      <c r="BM282" s="1104" t="s">
        <v>35</v>
      </c>
      <c r="BN282" s="1125" t="s">
        <v>35</v>
      </c>
      <c r="BO282" s="1125" t="s">
        <v>35</v>
      </c>
      <c r="BP282" s="1125" t="s">
        <v>35</v>
      </c>
      <c r="BQ282" s="1146" t="s">
        <v>35</v>
      </c>
      <c r="BR282" s="1104" t="s">
        <v>35</v>
      </c>
      <c r="BS282" s="1125" t="s">
        <v>35</v>
      </c>
      <c r="BT282" s="1125" t="s">
        <v>35</v>
      </c>
      <c r="BU282" s="1125" t="s">
        <v>35</v>
      </c>
      <c r="BV282" s="1125" t="s">
        <v>35</v>
      </c>
      <c r="BW282" s="1125" t="s">
        <v>35</v>
      </c>
      <c r="BX282" s="1125" t="s">
        <v>35</v>
      </c>
      <c r="BY282" s="1186" t="s">
        <v>35</v>
      </c>
      <c r="BZ282" s="1186" t="s">
        <v>35</v>
      </c>
      <c r="CA282" s="1186" t="s">
        <v>35</v>
      </c>
      <c r="CB282" s="1186" t="s">
        <v>35</v>
      </c>
      <c r="CC282" s="1186" t="s">
        <v>35</v>
      </c>
      <c r="CD282" s="1186" t="s">
        <v>35</v>
      </c>
      <c r="CE282" s="1865"/>
      <c r="CF282" s="1865"/>
      <c r="CG282" s="1865"/>
      <c r="CH282" s="1865"/>
      <c r="CI282" s="1865"/>
      <c r="CJ282" s="1865"/>
      <c r="CK282" s="1865"/>
      <c r="CL282" s="1865"/>
      <c r="CM282" s="1865"/>
      <c r="CN282" s="1865"/>
      <c r="CO282" s="1865"/>
      <c r="CP282" s="1865"/>
      <c r="CQ282" s="1865"/>
      <c r="CR282" s="1865"/>
      <c r="CS282" s="1865"/>
      <c r="CT282" s="1865"/>
      <c r="CU282" s="1865"/>
      <c r="CV282" s="1865"/>
      <c r="CW282" s="1865"/>
      <c r="CX282" s="1865"/>
      <c r="CY282" s="1865"/>
      <c r="CZ282" s="1865"/>
    </row>
    <row r="283" s="424" customFormat="true" ht="15" customHeight="true" x14ac:dyDescent="0.2">
      <c r="B283" s="423"/>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28"/>
      <c r="BB283" s="295" t="s">
        <v>84</v>
      </c>
      <c r="BC283" s="1104" t="s">
        <v>35</v>
      </c>
      <c r="BD283" s="1125" t="s">
        <v>35</v>
      </c>
      <c r="BE283" s="1125" t="s">
        <v>35</v>
      </c>
      <c r="BF283" s="1125" t="s">
        <v>35</v>
      </c>
      <c r="BG283" s="1146" t="s">
        <v>35</v>
      </c>
      <c r="BH283" s="1104" t="s">
        <v>35</v>
      </c>
      <c r="BI283" s="1125" t="s">
        <v>35</v>
      </c>
      <c r="BJ283" s="1125" t="s">
        <v>35</v>
      </c>
      <c r="BK283" s="1125" t="s">
        <v>35</v>
      </c>
      <c r="BL283" s="1146" t="s">
        <v>35</v>
      </c>
      <c r="BM283" s="1104" t="s">
        <v>35</v>
      </c>
      <c r="BN283" s="1125" t="s">
        <v>35</v>
      </c>
      <c r="BO283" s="1125" t="s">
        <v>35</v>
      </c>
      <c r="BP283" s="1125" t="s">
        <v>35</v>
      </c>
      <c r="BQ283" s="1146" t="s">
        <v>35</v>
      </c>
      <c r="BR283" s="1104" t="s">
        <v>35</v>
      </c>
      <c r="BS283" s="1125" t="s">
        <v>35</v>
      </c>
      <c r="BT283" s="1125" t="s">
        <v>35</v>
      </c>
      <c r="BU283" s="1125" t="s">
        <v>35</v>
      </c>
      <c r="BV283" s="1125" t="s">
        <v>35</v>
      </c>
      <c r="BW283" s="1125" t="s">
        <v>35</v>
      </c>
      <c r="BX283" s="1125" t="s">
        <v>35</v>
      </c>
      <c r="BY283" s="1186" t="s">
        <v>35</v>
      </c>
      <c r="BZ283" s="1186" t="s">
        <v>35</v>
      </c>
      <c r="CA283" s="1186" t="s">
        <v>35</v>
      </c>
      <c r="CB283" s="1186" t="s">
        <v>35</v>
      </c>
      <c r="CC283" s="1186" t="s">
        <v>35</v>
      </c>
      <c r="CD283" s="1186" t="s">
        <v>35</v>
      </c>
      <c r="CE283" s="1865"/>
      <c r="CF283" s="1865"/>
      <c r="CG283" s="1865"/>
      <c r="CH283" s="1865"/>
      <c r="CI283" s="1865"/>
      <c r="CJ283" s="1865"/>
      <c r="CK283" s="1865"/>
      <c r="CL283" s="1865"/>
      <c r="CM283" s="1865"/>
      <c r="CN283" s="1865"/>
      <c r="CO283" s="1865"/>
      <c r="CP283" s="1865"/>
      <c r="CQ283" s="1865"/>
      <c r="CR283" s="1865"/>
      <c r="CS283" s="1865"/>
      <c r="CT283" s="1865"/>
      <c r="CU283" s="1865"/>
      <c r="CV283" s="1865"/>
      <c r="CW283" s="1865"/>
      <c r="CX283" s="1865"/>
      <c r="CY283" s="1865"/>
      <c r="CZ283" s="1865"/>
    </row>
    <row r="284" s="424" customFormat="true" ht="15" customHeight="true" x14ac:dyDescent="0.2">
      <c r="B284" s="423"/>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33"/>
      <c r="BB284" s="296" t="s">
        <v>113</v>
      </c>
      <c r="BC284" s="1105" t="s">
        <v>35</v>
      </c>
      <c r="BD284" s="1126" t="s">
        <v>35</v>
      </c>
      <c r="BE284" s="1126" t="s">
        <v>35</v>
      </c>
      <c r="BF284" s="1126" t="s">
        <v>35</v>
      </c>
      <c r="BG284" s="1147" t="s">
        <v>35</v>
      </c>
      <c r="BH284" s="1167" t="s">
        <v>35</v>
      </c>
      <c r="BI284" s="1126" t="s">
        <v>35</v>
      </c>
      <c r="BJ284" s="1126" t="s">
        <v>35</v>
      </c>
      <c r="BK284" s="1126" t="s">
        <v>35</v>
      </c>
      <c r="BL284" s="1147" t="s">
        <v>35</v>
      </c>
      <c r="BM284" s="1167" t="s">
        <v>35</v>
      </c>
      <c r="BN284" s="1126" t="s">
        <v>35</v>
      </c>
      <c r="BO284" s="1126" t="s">
        <v>35</v>
      </c>
      <c r="BP284" s="1126" t="s">
        <v>35</v>
      </c>
      <c r="BQ284" s="1147" t="s">
        <v>35</v>
      </c>
      <c r="BR284" s="1167" t="s">
        <v>35</v>
      </c>
      <c r="BS284" s="1126" t="s">
        <v>35</v>
      </c>
      <c r="BT284" s="1126" t="s">
        <v>35</v>
      </c>
      <c r="BU284" s="1126" t="s">
        <v>35</v>
      </c>
      <c r="BV284" s="1126" t="s">
        <v>35</v>
      </c>
      <c r="BW284" s="1126" t="s">
        <v>35</v>
      </c>
      <c r="BX284" s="1126" t="s">
        <v>35</v>
      </c>
      <c r="BY284" s="1187" t="s">
        <v>35</v>
      </c>
      <c r="BZ284" s="1187" t="s">
        <v>35</v>
      </c>
      <c r="CA284" s="1187" t="s">
        <v>35</v>
      </c>
      <c r="CB284" s="1187" t="s">
        <v>35</v>
      </c>
      <c r="CC284" s="1187" t="s">
        <v>35</v>
      </c>
      <c r="CD284" s="1187" t="s">
        <v>35</v>
      </c>
      <c r="CE284" s="1866"/>
      <c r="CF284" s="1866"/>
      <c r="CG284" s="1866"/>
      <c r="CH284" s="1866"/>
      <c r="CI284" s="1866"/>
      <c r="CJ284" s="1866"/>
      <c r="CK284" s="1866"/>
      <c r="CL284" s="1866"/>
      <c r="CM284" s="1866"/>
      <c r="CN284" s="1866"/>
      <c r="CO284" s="1866"/>
      <c r="CP284" s="1866"/>
      <c r="CQ284" s="1866"/>
      <c r="CR284" s="1866"/>
      <c r="CS284" s="1866"/>
      <c r="CT284" s="1866"/>
      <c r="CU284" s="1866"/>
      <c r="CV284" s="1866"/>
      <c r="CW284" s="1866"/>
      <c r="CX284" s="1866"/>
      <c r="CY284" s="1866"/>
      <c r="CZ284" s="1866"/>
    </row>
    <row r="285" s="424" customFormat="true" ht="15" customHeight="true" x14ac:dyDescent="0.2">
      <c r="B285" s="423"/>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4" customFormat="true" ht="15" customHeight="true" x14ac:dyDescent="0.2">
      <c r="B286" s="423"/>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4" customFormat="true" ht="15" customHeight="true" x14ac:dyDescent="0.2">
      <c r="B287" s="423"/>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4" customFormat="true" ht="15" customHeight="true" x14ac:dyDescent="0.2">
      <c r="B288" s="423"/>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4" customFormat="true" ht="15" customHeight="true" x14ac:dyDescent="0.2">
      <c r="A289" s="409"/>
      <c r="B289" s="410"/>
      <c r="C289" s="411"/>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4" customFormat="true" ht="15" customHeight="true" x14ac:dyDescent="0.2">
      <c r="A290" s="646"/>
      <c r="B290" s="647"/>
      <c r="C290" s="648"/>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4" customFormat="true" ht="15" customHeight="true" x14ac:dyDescent="0.2">
      <c r="A291" s="649"/>
      <c r="B291" s="650"/>
      <c r="C291" s="651"/>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4" customFormat="true" ht="15" customHeight="true" x14ac:dyDescent="0.2">
      <c r="A292" s="652"/>
      <c r="B292" s="653"/>
      <c r="C292" s="654"/>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4" customFormat="true" ht="15" customHeight="true" x14ac:dyDescent="0.2">
      <c r="A293" s="655"/>
      <c r="B293" s="656"/>
      <c r="C293" s="657"/>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4" customFormat="true" ht="15" customHeight="true" x14ac:dyDescent="0.2">
      <c r="A294" s="658"/>
      <c r="B294" s="659"/>
      <c r="C294" s="660"/>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4" customFormat="true" ht="15" customHeight="true" x14ac:dyDescent="0.2">
      <c r="A295" s="658"/>
      <c r="B295" s="659"/>
      <c r="C295" s="660"/>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4" customFormat="true" ht="15" customHeight="true" x14ac:dyDescent="0.2">
      <c r="A296" s="658"/>
      <c r="B296" s="661"/>
      <c r="C296" s="660"/>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4" customFormat="true" ht="15" customHeight="true" x14ac:dyDescent="0.2">
      <c r="A297" s="662"/>
      <c r="B297" s="663"/>
      <c r="C297" s="664"/>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4" customFormat="true" ht="15" customHeight="true" x14ac:dyDescent="0.2">
      <c r="B298" s="423"/>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4" customFormat="true" ht="15" customHeight="true" x14ac:dyDescent="0.2">
      <c r="A299" s="412"/>
      <c r="B299" s="413"/>
      <c r="C299" s="414"/>
      <c r="D299" s="415"/>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4" customFormat="true" ht="15" customHeight="true" x14ac:dyDescent="0.2">
      <c r="A300" s="665"/>
      <c r="B300" s="666"/>
      <c r="C300" s="667"/>
      <c r="D300" s="668"/>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4" customFormat="true" ht="15" customHeight="true" x14ac:dyDescent="0.2">
      <c r="A301" s="669"/>
      <c r="B301" s="670"/>
      <c r="C301" s="671"/>
      <c r="D301" s="672"/>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4" customFormat="true" ht="15" customHeight="true" x14ac:dyDescent="0.2">
      <c r="A302" s="673"/>
      <c r="B302" s="674"/>
      <c r="C302" s="675"/>
      <c r="D302" s="67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4" customFormat="true" ht="15" customHeight="true" x14ac:dyDescent="0.2">
      <c r="A303" s="677"/>
      <c r="B303" s="678"/>
      <c r="C303" s="679"/>
      <c r="D303" s="680"/>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4" customFormat="true" ht="15" customHeight="true" x14ac:dyDescent="0.2">
      <c r="A304" s="681"/>
      <c r="B304" s="682"/>
      <c r="C304" s="683"/>
      <c r="D304" s="684"/>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4" customFormat="true" ht="15" customHeight="true" x14ac:dyDescent="0.2">
      <c r="A305" s="685"/>
      <c r="B305" s="686"/>
      <c r="C305" s="687"/>
      <c r="D305" s="688"/>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4" customFormat="true" ht="15" customHeight="true" x14ac:dyDescent="0.2">
      <c r="B306" s="423"/>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4" customFormat="true" ht="15" customHeight="true" x14ac:dyDescent="0.2">
      <c r="B307" s="423"/>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4" customFormat="true" ht="15" customHeight="true" x14ac:dyDescent="0.2">
      <c r="B308" s="423"/>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4" customFormat="true" ht="15" customHeight="true" x14ac:dyDescent="0.2">
      <c r="B309" s="423"/>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4" customFormat="true" ht="15" customHeight="true" x14ac:dyDescent="0.2">
      <c r="B310" s="423"/>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4" customFormat="true" ht="15" customHeight="true" x14ac:dyDescent="0.2">
      <c r="B311" s="423"/>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4" customFormat="true" ht="15" customHeight="true" x14ac:dyDescent="0.2">
      <c r="B312" s="423"/>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4" customFormat="true" ht="15" customHeight="true" x14ac:dyDescent="0.2">
      <c r="B313" s="423"/>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4" customFormat="true" ht="15" customHeight="true" x14ac:dyDescent="0.2">
      <c r="B314" s="423"/>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4" customFormat="true" ht="15" customHeight="true" x14ac:dyDescent="0.2">
      <c r="B315" s="423"/>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4" customFormat="true" ht="15" customHeight="true" x14ac:dyDescent="0.2">
      <c r="B316" s="423"/>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4" customFormat="true" ht="15" customHeight="true" x14ac:dyDescent="0.2">
      <c r="B317" s="423"/>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4" customFormat="true" ht="15" customHeight="true" x14ac:dyDescent="0.2">
      <c r="B318" s="423"/>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4" customFormat="true" ht="15" customHeight="true" x14ac:dyDescent="0.2">
      <c r="B319" s="423"/>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4" customFormat="true" ht="15" customHeight="true" x14ac:dyDescent="0.2">
      <c r="B320" s="423"/>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4" customFormat="true" ht="15" customHeight="true" x14ac:dyDescent="0.2">
      <c r="B321" s="423"/>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4" customFormat="true" ht="15" customHeight="true" x14ac:dyDescent="0.2">
      <c r="B322" s="423"/>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4" customFormat="true" ht="15" customHeight="true" x14ac:dyDescent="0.2">
      <c r="B323" s="423"/>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4" customFormat="true" ht="15" customHeight="true" x14ac:dyDescent="0.2">
      <c r="B324" s="423"/>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4" customFormat="true" ht="15" customHeight="true" x14ac:dyDescent="0.2">
      <c r="B325" s="423"/>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4" customFormat="true" ht="15" customHeight="true" x14ac:dyDescent="0.2">
      <c r="B326" s="423"/>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4" customFormat="true" ht="15" customHeight="true" x14ac:dyDescent="0.2">
      <c r="B327" s="423"/>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4" customFormat="true" ht="15" customHeight="true" x14ac:dyDescent="0.2">
      <c r="B328" s="423"/>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4" customFormat="true" ht="250.15" customHeight="true" x14ac:dyDescent="0.2">
      <c r="B329" s="423"/>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4" customFormat="true" ht="15" customHeight="true" x14ac:dyDescent="0.2">
      <c r="B339" s="423"/>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34" t="s">
        <v>114</v>
      </c>
      <c r="BD339" s="2214"/>
      <c r="BE339" s="2214"/>
      <c r="BF339" s="2214"/>
      <c r="BG339" s="2215"/>
      <c r="BH339" s="2213" t="s">
        <v>38</v>
      </c>
      <c r="BI339" s="2214"/>
      <c r="BJ339" s="2214"/>
      <c r="BK339" s="2214"/>
      <c r="BL339" s="2215"/>
      <c r="BM339" s="2213" t="s">
        <v>37</v>
      </c>
      <c r="BN339" s="2214"/>
      <c r="BO339" s="2214"/>
      <c r="BP339" s="2214"/>
      <c r="BQ339" s="2216"/>
      <c r="BR339" s="1790" t="s">
        <v>137</v>
      </c>
      <c r="BS339" s="1791"/>
      <c r="BT339" s="1791"/>
      <c r="BU339" s="1791"/>
      <c r="BV339" s="1791"/>
      <c r="BW339" s="1791"/>
      <c r="BX339" s="1791"/>
      <c r="BY339" s="1792"/>
      <c r="BZ339" s="313"/>
      <c r="CA339" s="313"/>
      <c r="CB339" s="313"/>
      <c r="CC339" s="313"/>
      <c r="CD339" s="313"/>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4" customFormat="true" ht="12.75" x14ac:dyDescent="0.2">
      <c r="B340" s="423"/>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146</v>
      </c>
      <c r="BS340" s="180" t="s">
        <v>147</v>
      </c>
      <c r="BT340" s="180" t="s">
        <v>148</v>
      </c>
      <c r="BU340" s="180" t="s">
        <v>149</v>
      </c>
      <c r="BV340" s="180" t="s">
        <v>150</v>
      </c>
      <c r="BW340" s="180" t="s">
        <v>151</v>
      </c>
      <c r="BX340" s="180" t="s">
        <v>152</v>
      </c>
      <c r="BY340" s="181" t="s">
        <v>153</v>
      </c>
      <c r="BZ340" s="181" t="s">
        <v>154</v>
      </c>
      <c r="CA340" s="181" t="s">
        <v>155</v>
      </c>
      <c r="CB340" s="181" t="s">
        <v>156</v>
      </c>
      <c r="CC340" s="181" t="s">
        <v>157</v>
      </c>
      <c r="CD340" s="181" t="s">
        <v>158</v>
      </c>
      <c r="CE340" s="1867"/>
      <c r="CF340" s="1867"/>
      <c r="CG340" s="1867"/>
      <c r="CH340" s="1867"/>
      <c r="CI340" s="1867"/>
      <c r="CJ340" s="1867"/>
      <c r="CK340" s="1867"/>
      <c r="CL340" s="1867"/>
      <c r="CM340" s="1867"/>
      <c r="CN340" s="1867"/>
      <c r="CO340" s="1867"/>
      <c r="CP340" s="1867"/>
      <c r="CQ340" s="1867"/>
      <c r="CR340" s="1867"/>
      <c r="CS340" s="1867"/>
      <c r="CT340" s="1867"/>
      <c r="CU340" s="1867"/>
      <c r="CV340" s="1867"/>
      <c r="CW340" s="1867"/>
      <c r="CX340" s="1867"/>
      <c r="CY340" s="1867"/>
      <c r="CZ340" s="1867"/>
    </row>
    <row r="341" s="424" customFormat="true" ht="15" customHeight="true" x14ac:dyDescent="0.2">
      <c r="B341" s="423"/>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17" t="s">
        <v>144</v>
      </c>
      <c r="BB341" s="162" t="s">
        <v>49</v>
      </c>
      <c r="BC341" s="1106" t="s">
        <v>35</v>
      </c>
      <c r="BD341" s="1127" t="s">
        <v>35</v>
      </c>
      <c r="BE341" s="1127" t="s">
        <v>35</v>
      </c>
      <c r="BF341" s="1127" t="s">
        <v>35</v>
      </c>
      <c r="BG341" s="1148" t="s">
        <v>35</v>
      </c>
      <c r="BH341" s="1168" t="s">
        <v>35</v>
      </c>
      <c r="BI341" s="1127" t="s">
        <v>35</v>
      </c>
      <c r="BJ341" s="1127" t="s">
        <v>35</v>
      </c>
      <c r="BK341" s="1127" t="s">
        <v>35</v>
      </c>
      <c r="BL341" s="1148" t="s">
        <v>35</v>
      </c>
      <c r="BM341" s="1168" t="s">
        <v>35</v>
      </c>
      <c r="BN341" s="1127" t="s">
        <v>35</v>
      </c>
      <c r="BO341" s="1127" t="s">
        <v>35</v>
      </c>
      <c r="BP341" s="1127" t="s">
        <v>35</v>
      </c>
      <c r="BQ341" s="1148" t="s">
        <v>35</v>
      </c>
      <c r="BR341" s="1168" t="s">
        <v>35</v>
      </c>
      <c r="BS341" s="1127" t="s">
        <v>35</v>
      </c>
      <c r="BT341" s="1127" t="s">
        <v>35</v>
      </c>
      <c r="BU341" s="1127" t="s">
        <v>35</v>
      </c>
      <c r="BV341" s="1127" t="s">
        <v>35</v>
      </c>
      <c r="BW341" s="1127" t="s">
        <v>35</v>
      </c>
      <c r="BX341" s="1127" t="s">
        <v>35</v>
      </c>
      <c r="BY341" s="1188" t="s">
        <v>35</v>
      </c>
      <c r="BZ341" s="1188" t="s">
        <v>35</v>
      </c>
      <c r="CA341" s="1188" t="s">
        <v>35</v>
      </c>
      <c r="CB341" s="1188" t="s">
        <v>35</v>
      </c>
      <c r="CC341" s="1188" t="s">
        <v>35</v>
      </c>
      <c r="CD341" s="1188" t="s">
        <v>35</v>
      </c>
      <c r="CE341" s="1868"/>
      <c r="CF341" s="1868"/>
      <c r="CG341" s="1868"/>
      <c r="CH341" s="1868"/>
      <c r="CI341" s="1868"/>
      <c r="CJ341" s="1868"/>
      <c r="CK341" s="1868"/>
      <c r="CL341" s="1868"/>
      <c r="CM341" s="1868"/>
      <c r="CN341" s="1868"/>
      <c r="CO341" s="1868"/>
      <c r="CP341" s="1868"/>
      <c r="CQ341" s="1868"/>
      <c r="CR341" s="1868"/>
      <c r="CS341" s="1868"/>
      <c r="CT341" s="1868"/>
      <c r="CU341" s="1868"/>
      <c r="CV341" s="1868"/>
      <c r="CW341" s="1868"/>
      <c r="CX341" s="1868"/>
      <c r="CY341" s="1868"/>
      <c r="CZ341" s="1868"/>
    </row>
    <row r="342" s="424" customFormat="true" ht="15" customHeight="true" x14ac:dyDescent="0.2">
      <c r="B342" s="423"/>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18"/>
      <c r="BB342" s="163" t="s">
        <v>48</v>
      </c>
      <c r="BC342" s="1107" t="s">
        <v>35</v>
      </c>
      <c r="BD342" s="1128" t="s">
        <v>35</v>
      </c>
      <c r="BE342" s="1128" t="s">
        <v>35</v>
      </c>
      <c r="BF342" s="1128" t="s">
        <v>35</v>
      </c>
      <c r="BG342" s="1149" t="s">
        <v>35</v>
      </c>
      <c r="BH342" s="1169" t="s">
        <v>35</v>
      </c>
      <c r="BI342" s="1128" t="s">
        <v>35</v>
      </c>
      <c r="BJ342" s="1128" t="s">
        <v>35</v>
      </c>
      <c r="BK342" s="1128" t="s">
        <v>35</v>
      </c>
      <c r="BL342" s="1149" t="s">
        <v>35</v>
      </c>
      <c r="BM342" s="1169" t="s">
        <v>35</v>
      </c>
      <c r="BN342" s="1128" t="s">
        <v>35</v>
      </c>
      <c r="BO342" s="1128" t="s">
        <v>35</v>
      </c>
      <c r="BP342" s="1128" t="s">
        <v>35</v>
      </c>
      <c r="BQ342" s="1149" t="s">
        <v>35</v>
      </c>
      <c r="BR342" s="1169" t="s">
        <v>35</v>
      </c>
      <c r="BS342" s="1128" t="s">
        <v>35</v>
      </c>
      <c r="BT342" s="1128" t="s">
        <v>35</v>
      </c>
      <c r="BU342" s="1128" t="s">
        <v>35</v>
      </c>
      <c r="BV342" s="1128" t="s">
        <v>35</v>
      </c>
      <c r="BW342" s="1128" t="s">
        <v>35</v>
      </c>
      <c r="BX342" s="1128" t="s">
        <v>35</v>
      </c>
      <c r="BY342" s="1189" t="s">
        <v>35</v>
      </c>
      <c r="BZ342" s="1189" t="s">
        <v>35</v>
      </c>
      <c r="CA342" s="1189" t="s">
        <v>35</v>
      </c>
      <c r="CB342" s="1189" t="s">
        <v>35</v>
      </c>
      <c r="CC342" s="1189" t="s">
        <v>35</v>
      </c>
      <c r="CD342" s="1189" t="s">
        <v>35</v>
      </c>
      <c r="CE342" s="1869"/>
      <c r="CF342" s="1869"/>
      <c r="CG342" s="1869"/>
      <c r="CH342" s="1869"/>
      <c r="CI342" s="1869"/>
      <c r="CJ342" s="1869"/>
      <c r="CK342" s="1869"/>
      <c r="CL342" s="1869"/>
      <c r="CM342" s="1869"/>
      <c r="CN342" s="1869"/>
      <c r="CO342" s="1869"/>
      <c r="CP342" s="1869"/>
      <c r="CQ342" s="1869"/>
      <c r="CR342" s="1869"/>
      <c r="CS342" s="1869"/>
      <c r="CT342" s="1869"/>
      <c r="CU342" s="1869"/>
      <c r="CV342" s="1869"/>
      <c r="CW342" s="1869"/>
      <c r="CX342" s="1869"/>
      <c r="CY342" s="1869"/>
      <c r="CZ342" s="1869"/>
    </row>
    <row r="343" s="424" customFormat="true" ht="15" customHeight="true" x14ac:dyDescent="0.2">
      <c r="B343" s="423"/>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19" t="s">
        <v>139</v>
      </c>
      <c r="BB343" s="163" t="s">
        <v>49</v>
      </c>
      <c r="BC343" s="1107" t="s">
        <v>35</v>
      </c>
      <c r="BD343" s="1128" t="s">
        <v>35</v>
      </c>
      <c r="BE343" s="1128" t="s">
        <v>35</v>
      </c>
      <c r="BF343" s="1128" t="s">
        <v>35</v>
      </c>
      <c r="BG343" s="1149" t="s">
        <v>35</v>
      </c>
      <c r="BH343" s="1169" t="s">
        <v>35</v>
      </c>
      <c r="BI343" s="1128" t="s">
        <v>35</v>
      </c>
      <c r="BJ343" s="1128" t="s">
        <v>35</v>
      </c>
      <c r="BK343" s="1128" t="s">
        <v>35</v>
      </c>
      <c r="BL343" s="1149" t="s">
        <v>35</v>
      </c>
      <c r="BM343" s="1169" t="s">
        <v>35</v>
      </c>
      <c r="BN343" s="1128" t="s">
        <v>35</v>
      </c>
      <c r="BO343" s="1128" t="s">
        <v>35</v>
      </c>
      <c r="BP343" s="1128" t="s">
        <v>35</v>
      </c>
      <c r="BQ343" s="1149" t="s">
        <v>35</v>
      </c>
      <c r="BR343" s="1169" t="s">
        <v>35</v>
      </c>
      <c r="BS343" s="1128" t="s">
        <v>35</v>
      </c>
      <c r="BT343" s="1128" t="s">
        <v>35</v>
      </c>
      <c r="BU343" s="1128" t="s">
        <v>35</v>
      </c>
      <c r="BV343" s="1128" t="s">
        <v>35</v>
      </c>
      <c r="BW343" s="1128" t="s">
        <v>35</v>
      </c>
      <c r="BX343" s="1128" t="s">
        <v>35</v>
      </c>
      <c r="BY343" s="1189" t="s">
        <v>35</v>
      </c>
      <c r="BZ343" s="1189" t="s">
        <v>35</v>
      </c>
      <c r="CA343" s="1189" t="s">
        <v>35</v>
      </c>
      <c r="CB343" s="1189" t="s">
        <v>35</v>
      </c>
      <c r="CC343" s="1189" t="s">
        <v>35</v>
      </c>
      <c r="CD343" s="1189" t="s">
        <v>35</v>
      </c>
      <c r="CE343" s="1869"/>
      <c r="CF343" s="1869"/>
      <c r="CG343" s="1869"/>
      <c r="CH343" s="1869"/>
      <c r="CI343" s="1869"/>
      <c r="CJ343" s="1869"/>
      <c r="CK343" s="1869"/>
      <c r="CL343" s="1869"/>
      <c r="CM343" s="1869"/>
      <c r="CN343" s="1869"/>
      <c r="CO343" s="1869"/>
      <c r="CP343" s="1869"/>
      <c r="CQ343" s="1869"/>
      <c r="CR343" s="1869"/>
      <c r="CS343" s="1869"/>
      <c r="CT343" s="1869"/>
      <c r="CU343" s="1869"/>
      <c r="CV343" s="1869"/>
      <c r="CW343" s="1869"/>
      <c r="CX343" s="1869"/>
      <c r="CY343" s="1869"/>
      <c r="CZ343" s="1869"/>
    </row>
    <row r="344" s="424" customFormat="true" ht="15" customHeight="true" x14ac:dyDescent="0.2">
      <c r="B344" s="423"/>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18"/>
      <c r="BB344" s="163" t="s">
        <v>48</v>
      </c>
      <c r="BC344" s="1107" t="s">
        <v>35</v>
      </c>
      <c r="BD344" s="1128" t="s">
        <v>35</v>
      </c>
      <c r="BE344" s="1128" t="s">
        <v>35</v>
      </c>
      <c r="BF344" s="1128" t="s">
        <v>35</v>
      </c>
      <c r="BG344" s="1149" t="s">
        <v>35</v>
      </c>
      <c r="BH344" s="1169" t="s">
        <v>35</v>
      </c>
      <c r="BI344" s="1128" t="s">
        <v>35</v>
      </c>
      <c r="BJ344" s="1128" t="s">
        <v>35</v>
      </c>
      <c r="BK344" s="1128" t="s">
        <v>35</v>
      </c>
      <c r="BL344" s="1149" t="s">
        <v>35</v>
      </c>
      <c r="BM344" s="1169" t="s">
        <v>35</v>
      </c>
      <c r="BN344" s="1128" t="s">
        <v>35</v>
      </c>
      <c r="BO344" s="1128" t="s">
        <v>35</v>
      </c>
      <c r="BP344" s="1128" t="s">
        <v>35</v>
      </c>
      <c r="BQ344" s="1149" t="s">
        <v>35</v>
      </c>
      <c r="BR344" s="1169" t="s">
        <v>35</v>
      </c>
      <c r="BS344" s="1128" t="s">
        <v>35</v>
      </c>
      <c r="BT344" s="1128" t="s">
        <v>35</v>
      </c>
      <c r="BU344" s="1128" t="s">
        <v>35</v>
      </c>
      <c r="BV344" s="1128" t="s">
        <v>35</v>
      </c>
      <c r="BW344" s="1128" t="s">
        <v>35</v>
      </c>
      <c r="BX344" s="1128" t="s">
        <v>35</v>
      </c>
      <c r="BY344" s="1189" t="s">
        <v>35</v>
      </c>
      <c r="BZ344" s="1189" t="s">
        <v>35</v>
      </c>
      <c r="CA344" s="1189" t="s">
        <v>35</v>
      </c>
      <c r="CB344" s="1189" t="s">
        <v>35</v>
      </c>
      <c r="CC344" s="1189" t="s">
        <v>35</v>
      </c>
      <c r="CD344" s="1189" t="s">
        <v>35</v>
      </c>
      <c r="CE344" s="1869"/>
      <c r="CF344" s="1869"/>
      <c r="CG344" s="1869"/>
      <c r="CH344" s="1869"/>
      <c r="CI344" s="1869"/>
      <c r="CJ344" s="1869"/>
      <c r="CK344" s="1869"/>
      <c r="CL344" s="1869"/>
      <c r="CM344" s="1869"/>
      <c r="CN344" s="1869"/>
      <c r="CO344" s="1869"/>
      <c r="CP344" s="1869"/>
      <c r="CQ344" s="1869"/>
      <c r="CR344" s="1869"/>
      <c r="CS344" s="1869"/>
      <c r="CT344" s="1869"/>
      <c r="CU344" s="1869"/>
      <c r="CV344" s="1869"/>
      <c r="CW344" s="1869"/>
      <c r="CX344" s="1869"/>
      <c r="CY344" s="1869"/>
      <c r="CZ344" s="1869"/>
    </row>
    <row r="345" s="424" customFormat="true" ht="15" customHeight="true" x14ac:dyDescent="0.2">
      <c r="B345" s="423"/>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19" t="s">
        <v>140</v>
      </c>
      <c r="BB345" s="163" t="s">
        <v>49</v>
      </c>
      <c r="BC345" s="1107" t="s">
        <v>35</v>
      </c>
      <c r="BD345" s="1128" t="s">
        <v>35</v>
      </c>
      <c r="BE345" s="1128" t="s">
        <v>35</v>
      </c>
      <c r="BF345" s="1128" t="s">
        <v>35</v>
      </c>
      <c r="BG345" s="1149" t="s">
        <v>35</v>
      </c>
      <c r="BH345" s="1169" t="s">
        <v>35</v>
      </c>
      <c r="BI345" s="1128" t="s">
        <v>35</v>
      </c>
      <c r="BJ345" s="1128" t="s">
        <v>35</v>
      </c>
      <c r="BK345" s="1128" t="s">
        <v>35</v>
      </c>
      <c r="BL345" s="1149" t="s">
        <v>35</v>
      </c>
      <c r="BM345" s="1169" t="s">
        <v>35</v>
      </c>
      <c r="BN345" s="1128" t="s">
        <v>35</v>
      </c>
      <c r="BO345" s="1128" t="s">
        <v>35</v>
      </c>
      <c r="BP345" s="1128" t="s">
        <v>35</v>
      </c>
      <c r="BQ345" s="1149" t="s">
        <v>35</v>
      </c>
      <c r="BR345" s="1169" t="s">
        <v>35</v>
      </c>
      <c r="BS345" s="1128" t="s">
        <v>35</v>
      </c>
      <c r="BT345" s="1128" t="s">
        <v>35</v>
      </c>
      <c r="BU345" s="1128" t="s">
        <v>35</v>
      </c>
      <c r="BV345" s="1128" t="s">
        <v>35</v>
      </c>
      <c r="BW345" s="1128" t="s">
        <v>35</v>
      </c>
      <c r="BX345" s="1128" t="s">
        <v>35</v>
      </c>
      <c r="BY345" s="1189" t="s">
        <v>35</v>
      </c>
      <c r="BZ345" s="1189" t="s">
        <v>35</v>
      </c>
      <c r="CA345" s="1189" t="s">
        <v>35</v>
      </c>
      <c r="CB345" s="1189" t="s">
        <v>35</v>
      </c>
      <c r="CC345" s="1189" t="s">
        <v>35</v>
      </c>
      <c r="CD345" s="1189" t="s">
        <v>35</v>
      </c>
      <c r="CE345" s="1869"/>
      <c r="CF345" s="1869"/>
      <c r="CG345" s="1869"/>
      <c r="CH345" s="1869"/>
      <c r="CI345" s="1869"/>
      <c r="CJ345" s="1869"/>
      <c r="CK345" s="1869"/>
      <c r="CL345" s="1869"/>
      <c r="CM345" s="1869"/>
      <c r="CN345" s="1869"/>
      <c r="CO345" s="1869"/>
      <c r="CP345" s="1869"/>
      <c r="CQ345" s="1869"/>
      <c r="CR345" s="1869"/>
      <c r="CS345" s="1869"/>
      <c r="CT345" s="1869"/>
      <c r="CU345" s="1869"/>
      <c r="CV345" s="1869"/>
      <c r="CW345" s="1869"/>
      <c r="CX345" s="1869"/>
      <c r="CY345" s="1869"/>
      <c r="CZ345" s="1869"/>
    </row>
    <row r="346" s="424" customFormat="true" ht="15" customHeight="true" x14ac:dyDescent="0.2">
      <c r="B346" s="423"/>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18"/>
      <c r="BB346" s="163" t="s">
        <v>48</v>
      </c>
      <c r="BC346" s="1107" t="s">
        <v>35</v>
      </c>
      <c r="BD346" s="1128" t="s">
        <v>35</v>
      </c>
      <c r="BE346" s="1128" t="s">
        <v>35</v>
      </c>
      <c r="BF346" s="1128" t="s">
        <v>35</v>
      </c>
      <c r="BG346" s="1149" t="s">
        <v>35</v>
      </c>
      <c r="BH346" s="1169" t="s">
        <v>35</v>
      </c>
      <c r="BI346" s="1128" t="s">
        <v>35</v>
      </c>
      <c r="BJ346" s="1128" t="s">
        <v>35</v>
      </c>
      <c r="BK346" s="1128" t="s">
        <v>35</v>
      </c>
      <c r="BL346" s="1149" t="s">
        <v>35</v>
      </c>
      <c r="BM346" s="1169" t="s">
        <v>35</v>
      </c>
      <c r="BN346" s="1128" t="s">
        <v>35</v>
      </c>
      <c r="BO346" s="1128" t="s">
        <v>35</v>
      </c>
      <c r="BP346" s="1128" t="s">
        <v>35</v>
      </c>
      <c r="BQ346" s="1149" t="s">
        <v>35</v>
      </c>
      <c r="BR346" s="1169" t="s">
        <v>35</v>
      </c>
      <c r="BS346" s="1128" t="s">
        <v>35</v>
      </c>
      <c r="BT346" s="1128" t="s">
        <v>35</v>
      </c>
      <c r="BU346" s="1128" t="s">
        <v>35</v>
      </c>
      <c r="BV346" s="1128" t="s">
        <v>35</v>
      </c>
      <c r="BW346" s="1128" t="s">
        <v>35</v>
      </c>
      <c r="BX346" s="1128" t="s">
        <v>35</v>
      </c>
      <c r="BY346" s="1189" t="s">
        <v>35</v>
      </c>
      <c r="BZ346" s="1189" t="s">
        <v>35</v>
      </c>
      <c r="CA346" s="1189" t="s">
        <v>35</v>
      </c>
      <c r="CB346" s="1189" t="s">
        <v>35</v>
      </c>
      <c r="CC346" s="1189" t="s">
        <v>35</v>
      </c>
      <c r="CD346" s="1189" t="s">
        <v>35</v>
      </c>
      <c r="CE346" s="1869"/>
      <c r="CF346" s="1869"/>
      <c r="CG346" s="1869"/>
      <c r="CH346" s="1869"/>
      <c r="CI346" s="1869"/>
      <c r="CJ346" s="1869"/>
      <c r="CK346" s="1869"/>
      <c r="CL346" s="1869"/>
      <c r="CM346" s="1869"/>
      <c r="CN346" s="1869"/>
      <c r="CO346" s="1869"/>
      <c r="CP346" s="1869"/>
      <c r="CQ346" s="1869"/>
      <c r="CR346" s="1869"/>
      <c r="CS346" s="1869"/>
      <c r="CT346" s="1869"/>
      <c r="CU346" s="1869"/>
      <c r="CV346" s="1869"/>
      <c r="CW346" s="1869"/>
      <c r="CX346" s="1869"/>
      <c r="CY346" s="1869"/>
      <c r="CZ346" s="1869"/>
    </row>
    <row r="347" s="424" customFormat="true" ht="15" customHeight="true" x14ac:dyDescent="0.2">
      <c r="B347" s="423"/>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19" t="s">
        <v>141</v>
      </c>
      <c r="BB347" s="163" t="s">
        <v>49</v>
      </c>
      <c r="BC347" s="1107" t="s">
        <v>35</v>
      </c>
      <c r="BD347" s="1128" t="s">
        <v>35</v>
      </c>
      <c r="BE347" s="1128" t="s">
        <v>35</v>
      </c>
      <c r="BF347" s="1128" t="s">
        <v>35</v>
      </c>
      <c r="BG347" s="1149" t="s">
        <v>35</v>
      </c>
      <c r="BH347" s="1169" t="s">
        <v>35</v>
      </c>
      <c r="BI347" s="1128" t="s">
        <v>35</v>
      </c>
      <c r="BJ347" s="1128" t="s">
        <v>35</v>
      </c>
      <c r="BK347" s="1128" t="s">
        <v>35</v>
      </c>
      <c r="BL347" s="1149" t="s">
        <v>35</v>
      </c>
      <c r="BM347" s="1169" t="s">
        <v>35</v>
      </c>
      <c r="BN347" s="1128" t="s">
        <v>35</v>
      </c>
      <c r="BO347" s="1128" t="s">
        <v>35</v>
      </c>
      <c r="BP347" s="1128" t="s">
        <v>35</v>
      </c>
      <c r="BQ347" s="1149" t="s">
        <v>35</v>
      </c>
      <c r="BR347" s="1169" t="s">
        <v>35</v>
      </c>
      <c r="BS347" s="1128" t="s">
        <v>35</v>
      </c>
      <c r="BT347" s="1128" t="s">
        <v>35</v>
      </c>
      <c r="BU347" s="1128" t="s">
        <v>35</v>
      </c>
      <c r="BV347" s="1128" t="s">
        <v>35</v>
      </c>
      <c r="BW347" s="1128" t="s">
        <v>35</v>
      </c>
      <c r="BX347" s="1128" t="s">
        <v>35</v>
      </c>
      <c r="BY347" s="1189" t="s">
        <v>35</v>
      </c>
      <c r="BZ347" s="1189" t="s">
        <v>35</v>
      </c>
      <c r="CA347" s="1189" t="s">
        <v>35</v>
      </c>
      <c r="CB347" s="1189" t="s">
        <v>35</v>
      </c>
      <c r="CC347" s="1189" t="s">
        <v>35</v>
      </c>
      <c r="CD347" s="1189" t="s">
        <v>35</v>
      </c>
      <c r="CE347" s="1869"/>
      <c r="CF347" s="1869"/>
      <c r="CG347" s="1869"/>
      <c r="CH347" s="1869"/>
      <c r="CI347" s="1869"/>
      <c r="CJ347" s="1869"/>
      <c r="CK347" s="1869"/>
      <c r="CL347" s="1869"/>
      <c r="CM347" s="1869"/>
      <c r="CN347" s="1869"/>
      <c r="CO347" s="1869"/>
      <c r="CP347" s="1869"/>
      <c r="CQ347" s="1869"/>
      <c r="CR347" s="1869"/>
      <c r="CS347" s="1869"/>
      <c r="CT347" s="1869"/>
      <c r="CU347" s="1869"/>
      <c r="CV347" s="1869"/>
      <c r="CW347" s="1869"/>
      <c r="CX347" s="1869"/>
      <c r="CY347" s="1869"/>
      <c r="CZ347" s="1869"/>
    </row>
    <row r="348" s="424" customFormat="true" ht="15" customHeight="true" x14ac:dyDescent="0.2">
      <c r="B348" s="423"/>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18"/>
      <c r="BB348" s="163" t="s">
        <v>48</v>
      </c>
      <c r="BC348" s="1107" t="s">
        <v>35</v>
      </c>
      <c r="BD348" s="1128" t="s">
        <v>35</v>
      </c>
      <c r="BE348" s="1128" t="s">
        <v>35</v>
      </c>
      <c r="BF348" s="1128" t="s">
        <v>35</v>
      </c>
      <c r="BG348" s="1149" t="s">
        <v>35</v>
      </c>
      <c r="BH348" s="1169" t="s">
        <v>35</v>
      </c>
      <c r="BI348" s="1128" t="s">
        <v>35</v>
      </c>
      <c r="BJ348" s="1128" t="s">
        <v>35</v>
      </c>
      <c r="BK348" s="1128" t="s">
        <v>35</v>
      </c>
      <c r="BL348" s="1149" t="s">
        <v>35</v>
      </c>
      <c r="BM348" s="1169" t="s">
        <v>35</v>
      </c>
      <c r="BN348" s="1128" t="s">
        <v>35</v>
      </c>
      <c r="BO348" s="1128" t="s">
        <v>35</v>
      </c>
      <c r="BP348" s="1128" t="s">
        <v>35</v>
      </c>
      <c r="BQ348" s="1149" t="s">
        <v>35</v>
      </c>
      <c r="BR348" s="1169" t="s">
        <v>35</v>
      </c>
      <c r="BS348" s="1128" t="s">
        <v>35</v>
      </c>
      <c r="BT348" s="1128" t="s">
        <v>35</v>
      </c>
      <c r="BU348" s="1128" t="s">
        <v>35</v>
      </c>
      <c r="BV348" s="1128" t="s">
        <v>35</v>
      </c>
      <c r="BW348" s="1128" t="s">
        <v>35</v>
      </c>
      <c r="BX348" s="1128" t="s">
        <v>35</v>
      </c>
      <c r="BY348" s="1189" t="s">
        <v>35</v>
      </c>
      <c r="BZ348" s="1189" t="s">
        <v>35</v>
      </c>
      <c r="CA348" s="1189" t="s">
        <v>35</v>
      </c>
      <c r="CB348" s="1189" t="s">
        <v>35</v>
      </c>
      <c r="CC348" s="1189" t="s">
        <v>35</v>
      </c>
      <c r="CD348" s="1189" t="s">
        <v>35</v>
      </c>
      <c r="CE348" s="1869"/>
      <c r="CF348" s="1869"/>
      <c r="CG348" s="1869"/>
      <c r="CH348" s="1869"/>
      <c r="CI348" s="1869"/>
      <c r="CJ348" s="1869"/>
      <c r="CK348" s="1869"/>
      <c r="CL348" s="1869"/>
      <c r="CM348" s="1869"/>
      <c r="CN348" s="1869"/>
      <c r="CO348" s="1869"/>
      <c r="CP348" s="1869"/>
      <c r="CQ348" s="1869"/>
      <c r="CR348" s="1869"/>
      <c r="CS348" s="1869"/>
      <c r="CT348" s="1869"/>
      <c r="CU348" s="1869"/>
      <c r="CV348" s="1869"/>
      <c r="CW348" s="1869"/>
      <c r="CX348" s="1869"/>
      <c r="CY348" s="1869"/>
      <c r="CZ348" s="1869"/>
    </row>
    <row r="349" s="424" customFormat="true" ht="15" customHeight="true" x14ac:dyDescent="0.2">
      <c r="B349" s="423"/>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19" t="s">
        <v>142</v>
      </c>
      <c r="BB349" s="163" t="s">
        <v>49</v>
      </c>
      <c r="BC349" s="1107" t="s">
        <v>35</v>
      </c>
      <c r="BD349" s="1128" t="s">
        <v>35</v>
      </c>
      <c r="BE349" s="1128" t="s">
        <v>35</v>
      </c>
      <c r="BF349" s="1128" t="s">
        <v>35</v>
      </c>
      <c r="BG349" s="1149" t="s">
        <v>35</v>
      </c>
      <c r="BH349" s="1169" t="s">
        <v>35</v>
      </c>
      <c r="BI349" s="1128" t="s">
        <v>35</v>
      </c>
      <c r="BJ349" s="1128" t="s">
        <v>35</v>
      </c>
      <c r="BK349" s="1128" t="s">
        <v>35</v>
      </c>
      <c r="BL349" s="1149" t="s">
        <v>35</v>
      </c>
      <c r="BM349" s="1169" t="s">
        <v>35</v>
      </c>
      <c r="BN349" s="1128" t="s">
        <v>35</v>
      </c>
      <c r="BO349" s="1128" t="s">
        <v>35</v>
      </c>
      <c r="BP349" s="1128" t="s">
        <v>35</v>
      </c>
      <c r="BQ349" s="1149" t="s">
        <v>35</v>
      </c>
      <c r="BR349" s="1169" t="s">
        <v>35</v>
      </c>
      <c r="BS349" s="1128" t="s">
        <v>35</v>
      </c>
      <c r="BT349" s="1128" t="s">
        <v>35</v>
      </c>
      <c r="BU349" s="1128" t="s">
        <v>35</v>
      </c>
      <c r="BV349" s="1128" t="s">
        <v>35</v>
      </c>
      <c r="BW349" s="1128" t="s">
        <v>35</v>
      </c>
      <c r="BX349" s="1128" t="s">
        <v>35</v>
      </c>
      <c r="BY349" s="1189" t="s">
        <v>35</v>
      </c>
      <c r="BZ349" s="1189" t="s">
        <v>35</v>
      </c>
      <c r="CA349" s="1189" t="s">
        <v>35</v>
      </c>
      <c r="CB349" s="1189" t="s">
        <v>35</v>
      </c>
      <c r="CC349" s="1189" t="s">
        <v>35</v>
      </c>
      <c r="CD349" s="1189" t="s">
        <v>35</v>
      </c>
      <c r="CE349" s="1869"/>
      <c r="CF349" s="1869"/>
      <c r="CG349" s="1869"/>
      <c r="CH349" s="1869"/>
      <c r="CI349" s="1869"/>
      <c r="CJ349" s="1869"/>
      <c r="CK349" s="1869"/>
      <c r="CL349" s="1869"/>
      <c r="CM349" s="1869"/>
      <c r="CN349" s="1869"/>
      <c r="CO349" s="1869"/>
      <c r="CP349" s="1869"/>
      <c r="CQ349" s="1869"/>
      <c r="CR349" s="1869"/>
      <c r="CS349" s="1869"/>
      <c r="CT349" s="1869"/>
      <c r="CU349" s="1869"/>
      <c r="CV349" s="1869"/>
      <c r="CW349" s="1869"/>
      <c r="CX349" s="1869"/>
      <c r="CY349" s="1869"/>
      <c r="CZ349" s="1869"/>
    </row>
    <row r="350" s="424" customFormat="true" ht="15" customHeight="true" x14ac:dyDescent="0.2">
      <c r="B350" s="423"/>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18"/>
      <c r="BB350" s="163" t="s">
        <v>48</v>
      </c>
      <c r="BC350" s="1107" t="s">
        <v>35</v>
      </c>
      <c r="BD350" s="1128" t="s">
        <v>35</v>
      </c>
      <c r="BE350" s="1128" t="s">
        <v>35</v>
      </c>
      <c r="BF350" s="1128" t="s">
        <v>35</v>
      </c>
      <c r="BG350" s="1149" t="s">
        <v>35</v>
      </c>
      <c r="BH350" s="1169" t="s">
        <v>35</v>
      </c>
      <c r="BI350" s="1128" t="s">
        <v>35</v>
      </c>
      <c r="BJ350" s="1128" t="s">
        <v>35</v>
      </c>
      <c r="BK350" s="1128" t="s">
        <v>35</v>
      </c>
      <c r="BL350" s="1149" t="s">
        <v>35</v>
      </c>
      <c r="BM350" s="1169" t="s">
        <v>35</v>
      </c>
      <c r="BN350" s="1128" t="s">
        <v>35</v>
      </c>
      <c r="BO350" s="1128" t="s">
        <v>35</v>
      </c>
      <c r="BP350" s="1128" t="s">
        <v>35</v>
      </c>
      <c r="BQ350" s="1149" t="s">
        <v>35</v>
      </c>
      <c r="BR350" s="1169" t="s">
        <v>35</v>
      </c>
      <c r="BS350" s="1128" t="s">
        <v>35</v>
      </c>
      <c r="BT350" s="1128" t="s">
        <v>35</v>
      </c>
      <c r="BU350" s="1128" t="s">
        <v>35</v>
      </c>
      <c r="BV350" s="1128" t="s">
        <v>35</v>
      </c>
      <c r="BW350" s="1128" t="s">
        <v>35</v>
      </c>
      <c r="BX350" s="1128" t="s">
        <v>35</v>
      </c>
      <c r="BY350" s="1189" t="s">
        <v>35</v>
      </c>
      <c r="BZ350" s="1189" t="s">
        <v>35</v>
      </c>
      <c r="CA350" s="1189" t="s">
        <v>35</v>
      </c>
      <c r="CB350" s="1189" t="s">
        <v>35</v>
      </c>
      <c r="CC350" s="1189" t="s">
        <v>35</v>
      </c>
      <c r="CD350" s="1189" t="s">
        <v>35</v>
      </c>
      <c r="CE350" s="1869"/>
      <c r="CF350" s="1869"/>
      <c r="CG350" s="1869"/>
      <c r="CH350" s="1869"/>
      <c r="CI350" s="1869"/>
      <c r="CJ350" s="1869"/>
      <c r="CK350" s="1869"/>
      <c r="CL350" s="1869"/>
      <c r="CM350" s="1869"/>
      <c r="CN350" s="1869"/>
      <c r="CO350" s="1869"/>
      <c r="CP350" s="1869"/>
      <c r="CQ350" s="1869"/>
      <c r="CR350" s="1869"/>
      <c r="CS350" s="1869"/>
      <c r="CT350" s="1869"/>
      <c r="CU350" s="1869"/>
      <c r="CV350" s="1869"/>
      <c r="CW350" s="1869"/>
      <c r="CX350" s="1869"/>
      <c r="CY350" s="1869"/>
      <c r="CZ350" s="1869"/>
    </row>
    <row r="351" s="424" customFormat="true" ht="15" customHeight="true" x14ac:dyDescent="0.2">
      <c r="B351" s="423"/>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19" t="s">
        <v>143</v>
      </c>
      <c r="BB351" s="163" t="s">
        <v>49</v>
      </c>
      <c r="BC351" s="1107" t="s">
        <v>35</v>
      </c>
      <c r="BD351" s="1128" t="s">
        <v>35</v>
      </c>
      <c r="BE351" s="1128" t="s">
        <v>35</v>
      </c>
      <c r="BF351" s="1128" t="s">
        <v>35</v>
      </c>
      <c r="BG351" s="1149" t="s">
        <v>35</v>
      </c>
      <c r="BH351" s="1169" t="s">
        <v>35</v>
      </c>
      <c r="BI351" s="1128" t="s">
        <v>35</v>
      </c>
      <c r="BJ351" s="1128" t="s">
        <v>35</v>
      </c>
      <c r="BK351" s="1128" t="s">
        <v>35</v>
      </c>
      <c r="BL351" s="1149" t="s">
        <v>35</v>
      </c>
      <c r="BM351" s="1169" t="s">
        <v>35</v>
      </c>
      <c r="BN351" s="1128" t="s">
        <v>35</v>
      </c>
      <c r="BO351" s="1128" t="s">
        <v>35</v>
      </c>
      <c r="BP351" s="1128" t="s">
        <v>35</v>
      </c>
      <c r="BQ351" s="1149" t="s">
        <v>35</v>
      </c>
      <c r="BR351" s="1169" t="s">
        <v>35</v>
      </c>
      <c r="BS351" s="1128" t="s">
        <v>35</v>
      </c>
      <c r="BT351" s="1128" t="s">
        <v>35</v>
      </c>
      <c r="BU351" s="1128" t="s">
        <v>35</v>
      </c>
      <c r="BV351" s="1128" t="s">
        <v>35</v>
      </c>
      <c r="BW351" s="1128" t="s">
        <v>35</v>
      </c>
      <c r="BX351" s="1128" t="s">
        <v>35</v>
      </c>
      <c r="BY351" s="1189" t="s">
        <v>35</v>
      </c>
      <c r="BZ351" s="1189" t="s">
        <v>35</v>
      </c>
      <c r="CA351" s="1189" t="s">
        <v>35</v>
      </c>
      <c r="CB351" s="1189" t="s">
        <v>35</v>
      </c>
      <c r="CC351" s="1189" t="s">
        <v>35</v>
      </c>
      <c r="CD351" s="1189" t="s">
        <v>35</v>
      </c>
      <c r="CE351" s="1869"/>
      <c r="CF351" s="1869"/>
      <c r="CG351" s="1869"/>
      <c r="CH351" s="1869"/>
      <c r="CI351" s="1869"/>
      <c r="CJ351" s="1869"/>
      <c r="CK351" s="1869"/>
      <c r="CL351" s="1869"/>
      <c r="CM351" s="1869"/>
      <c r="CN351" s="1869"/>
      <c r="CO351" s="1869"/>
      <c r="CP351" s="1869"/>
      <c r="CQ351" s="1869"/>
      <c r="CR351" s="1869"/>
      <c r="CS351" s="1869"/>
      <c r="CT351" s="1869"/>
      <c r="CU351" s="1869"/>
      <c r="CV351" s="1869"/>
      <c r="CW351" s="1869"/>
      <c r="CX351" s="1869"/>
      <c r="CY351" s="1869"/>
      <c r="CZ351" s="1869"/>
    </row>
    <row r="352" s="424" customFormat="true" ht="15" customHeight="true" x14ac:dyDescent="0.2">
      <c r="B352" s="423"/>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18"/>
      <c r="BB352" s="163" t="s">
        <v>48</v>
      </c>
      <c r="BC352" s="1107" t="s">
        <v>35</v>
      </c>
      <c r="BD352" s="1128" t="s">
        <v>35</v>
      </c>
      <c r="BE352" s="1128" t="s">
        <v>35</v>
      </c>
      <c r="BF352" s="1128" t="s">
        <v>35</v>
      </c>
      <c r="BG352" s="1149" t="s">
        <v>35</v>
      </c>
      <c r="BH352" s="1169" t="s">
        <v>35</v>
      </c>
      <c r="BI352" s="1128" t="s">
        <v>35</v>
      </c>
      <c r="BJ352" s="1128" t="s">
        <v>35</v>
      </c>
      <c r="BK352" s="1128" t="s">
        <v>35</v>
      </c>
      <c r="BL352" s="1149" t="s">
        <v>35</v>
      </c>
      <c r="BM352" s="1169" t="s">
        <v>35</v>
      </c>
      <c r="BN352" s="1128" t="s">
        <v>35</v>
      </c>
      <c r="BO352" s="1128" t="s">
        <v>35</v>
      </c>
      <c r="BP352" s="1128" t="s">
        <v>35</v>
      </c>
      <c r="BQ352" s="1149" t="s">
        <v>35</v>
      </c>
      <c r="BR352" s="1169" t="s">
        <v>35</v>
      </c>
      <c r="BS352" s="1128" t="s">
        <v>35</v>
      </c>
      <c r="BT352" s="1128" t="s">
        <v>35</v>
      </c>
      <c r="BU352" s="1128" t="s">
        <v>35</v>
      </c>
      <c r="BV352" s="1128" t="s">
        <v>35</v>
      </c>
      <c r="BW352" s="1128" t="s">
        <v>35</v>
      </c>
      <c r="BX352" s="1128" t="s">
        <v>35</v>
      </c>
      <c r="BY352" s="1189" t="s">
        <v>35</v>
      </c>
      <c r="BZ352" s="1189" t="s">
        <v>35</v>
      </c>
      <c r="CA352" s="1189" t="s">
        <v>35</v>
      </c>
      <c r="CB352" s="1189" t="s">
        <v>35</v>
      </c>
      <c r="CC352" s="1189" t="s">
        <v>35</v>
      </c>
      <c r="CD352" s="1189" t="s">
        <v>35</v>
      </c>
      <c r="CE352" s="1869"/>
      <c r="CF352" s="1869"/>
      <c r="CG352" s="1869"/>
      <c r="CH352" s="1869"/>
      <c r="CI352" s="1869"/>
      <c r="CJ352" s="1869"/>
      <c r="CK352" s="1869"/>
      <c r="CL352" s="1869"/>
      <c r="CM352" s="1869"/>
      <c r="CN352" s="1869"/>
      <c r="CO352" s="1869"/>
      <c r="CP352" s="1869"/>
      <c r="CQ352" s="1869"/>
      <c r="CR352" s="1869"/>
      <c r="CS352" s="1869"/>
      <c r="CT352" s="1869"/>
      <c r="CU352" s="1869"/>
      <c r="CV352" s="1869"/>
      <c r="CW352" s="1869"/>
      <c r="CX352" s="1869"/>
      <c r="CY352" s="1869"/>
      <c r="CZ352" s="1869"/>
    </row>
    <row r="353" s="424" customFormat="true" ht="15" customHeight="true" x14ac:dyDescent="0.2">
      <c r="B353" s="423"/>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19" t="s">
        <v>138</v>
      </c>
      <c r="BB353" s="163" t="s">
        <v>49</v>
      </c>
      <c r="BC353" s="1107" t="s">
        <v>35</v>
      </c>
      <c r="BD353" s="1128" t="s">
        <v>35</v>
      </c>
      <c r="BE353" s="1128" t="s">
        <v>35</v>
      </c>
      <c r="BF353" s="1128" t="s">
        <v>35</v>
      </c>
      <c r="BG353" s="1149" t="s">
        <v>35</v>
      </c>
      <c r="BH353" s="1169" t="s">
        <v>35</v>
      </c>
      <c r="BI353" s="1128" t="s">
        <v>35</v>
      </c>
      <c r="BJ353" s="1128" t="s">
        <v>35</v>
      </c>
      <c r="BK353" s="1128" t="s">
        <v>35</v>
      </c>
      <c r="BL353" s="1149" t="s">
        <v>35</v>
      </c>
      <c r="BM353" s="1169" t="s">
        <v>35</v>
      </c>
      <c r="BN353" s="1128" t="s">
        <v>35</v>
      </c>
      <c r="BO353" s="1128" t="s">
        <v>35</v>
      </c>
      <c r="BP353" s="1128" t="s">
        <v>35</v>
      </c>
      <c r="BQ353" s="1149" t="s">
        <v>35</v>
      </c>
      <c r="BR353" s="1169" t="s">
        <v>35</v>
      </c>
      <c r="BS353" s="1128" t="s">
        <v>35</v>
      </c>
      <c r="BT353" s="1128" t="s">
        <v>35</v>
      </c>
      <c r="BU353" s="1128" t="s">
        <v>35</v>
      </c>
      <c r="BV353" s="1128" t="s">
        <v>35</v>
      </c>
      <c r="BW353" s="1128" t="s">
        <v>35</v>
      </c>
      <c r="BX353" s="1128" t="s">
        <v>35</v>
      </c>
      <c r="BY353" s="1189" t="s">
        <v>35</v>
      </c>
      <c r="BZ353" s="1189" t="s">
        <v>35</v>
      </c>
      <c r="CA353" s="1189" t="s">
        <v>35</v>
      </c>
      <c r="CB353" s="1189" t="s">
        <v>35</v>
      </c>
      <c r="CC353" s="1189" t="s">
        <v>35</v>
      </c>
      <c r="CD353" s="1189" t="s">
        <v>35</v>
      </c>
      <c r="CE353" s="1869"/>
      <c r="CF353" s="1869"/>
      <c r="CG353" s="1869"/>
      <c r="CH353" s="1869"/>
      <c r="CI353" s="1869"/>
      <c r="CJ353" s="1869"/>
      <c r="CK353" s="1869"/>
      <c r="CL353" s="1869"/>
      <c r="CM353" s="1869"/>
      <c r="CN353" s="1869"/>
      <c r="CO353" s="1869"/>
      <c r="CP353" s="1869"/>
      <c r="CQ353" s="1869"/>
      <c r="CR353" s="1869"/>
      <c r="CS353" s="1869"/>
      <c r="CT353" s="1869"/>
      <c r="CU353" s="1869"/>
      <c r="CV353" s="1869"/>
      <c r="CW353" s="1869"/>
      <c r="CX353" s="1869"/>
      <c r="CY353" s="1869"/>
      <c r="CZ353" s="1869"/>
    </row>
    <row r="354" s="424" customFormat="true" ht="15" customHeight="true" x14ac:dyDescent="0.2">
      <c r="B354" s="423"/>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29"/>
      <c r="BB354" s="164" t="s">
        <v>48</v>
      </c>
      <c r="BC354" s="1108" t="s">
        <v>35</v>
      </c>
      <c r="BD354" s="1129" t="s">
        <v>35</v>
      </c>
      <c r="BE354" s="1129" t="s">
        <v>35</v>
      </c>
      <c r="BF354" s="1129" t="s">
        <v>35</v>
      </c>
      <c r="BG354" s="1150" t="s">
        <v>35</v>
      </c>
      <c r="BH354" s="1170" t="s">
        <v>35</v>
      </c>
      <c r="BI354" s="1129" t="s">
        <v>35</v>
      </c>
      <c r="BJ354" s="1129" t="s">
        <v>35</v>
      </c>
      <c r="BK354" s="1129" t="s">
        <v>35</v>
      </c>
      <c r="BL354" s="1150" t="s">
        <v>35</v>
      </c>
      <c r="BM354" s="1170" t="s">
        <v>35</v>
      </c>
      <c r="BN354" s="1129" t="s">
        <v>35</v>
      </c>
      <c r="BO354" s="1129" t="s">
        <v>35</v>
      </c>
      <c r="BP354" s="1129" t="s">
        <v>35</v>
      </c>
      <c r="BQ354" s="1150" t="s">
        <v>35</v>
      </c>
      <c r="BR354" s="1170" t="s">
        <v>35</v>
      </c>
      <c r="BS354" s="1129" t="s">
        <v>35</v>
      </c>
      <c r="BT354" s="1129" t="s">
        <v>35</v>
      </c>
      <c r="BU354" s="1129" t="s">
        <v>35</v>
      </c>
      <c r="BV354" s="1129" t="s">
        <v>35</v>
      </c>
      <c r="BW354" s="1129" t="s">
        <v>35</v>
      </c>
      <c r="BX354" s="1129" t="s">
        <v>35</v>
      </c>
      <c r="BY354" s="1190" t="s">
        <v>35</v>
      </c>
      <c r="BZ354" s="1190" t="s">
        <v>35</v>
      </c>
      <c r="CA354" s="1190" t="s">
        <v>35</v>
      </c>
      <c r="CB354" s="1190" t="s">
        <v>35</v>
      </c>
      <c r="CC354" s="1190" t="s">
        <v>35</v>
      </c>
      <c r="CD354" s="1190" t="s">
        <v>35</v>
      </c>
      <c r="CE354" s="1870"/>
      <c r="CF354" s="1870"/>
      <c r="CG354" s="1870"/>
      <c r="CH354" s="1870"/>
      <c r="CI354" s="1870"/>
      <c r="CJ354" s="1870"/>
      <c r="CK354" s="1870"/>
      <c r="CL354" s="1870"/>
      <c r="CM354" s="1870"/>
      <c r="CN354" s="1870"/>
      <c r="CO354" s="1870"/>
      <c r="CP354" s="1870"/>
      <c r="CQ354" s="1870"/>
      <c r="CR354" s="1870"/>
      <c r="CS354" s="1870"/>
      <c r="CT354" s="1870"/>
      <c r="CU354" s="1870"/>
      <c r="CV354" s="1870"/>
      <c r="CW354" s="1870"/>
      <c r="CX354" s="1870"/>
      <c r="CY354" s="1870"/>
      <c r="CZ354" s="1870"/>
    </row>
    <row r="355" s="424" customFormat="true" ht="15" customHeight="true" x14ac:dyDescent="0.2">
      <c r="B355" s="423"/>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24" customFormat="true" ht="15" customHeight="true" x14ac:dyDescent="0.2">
      <c r="B356" s="423"/>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4" customFormat="true" ht="15" customHeight="true" x14ac:dyDescent="0.2">
      <c r="B390" s="423"/>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4" customFormat="true" ht="15" customHeight="true" x14ac:dyDescent="0.2">
      <c r="B391" s="423"/>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4" customFormat="true" ht="15" customHeight="true" x14ac:dyDescent="0.2">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4" customFormat="true" ht="15" customHeight="true" x14ac:dyDescent="0.2">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4" customFormat="true" ht="15" customHeight="true" x14ac:dyDescent="0.2">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4" customFormat="true" ht="15" customHeight="true" x14ac:dyDescent="0.2">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4" customFormat="true" ht="15" customHeight="true" x14ac:dyDescent="0.2">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4" customFormat="true" ht="15" customHeight="true" x14ac:dyDescent="0.2">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4" customFormat="true" ht="15" customHeight="true" x14ac:dyDescent="0.2">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086" t="s">
        <v>129</v>
      </c>
      <c r="D399" s="2087"/>
      <c r="E399" s="2087"/>
      <c r="F399" s="2087"/>
      <c r="G399" s="136"/>
      <c r="H399" s="2091" t="s">
        <v>130</v>
      </c>
      <c r="I399" s="2092"/>
      <c r="J399" s="2092"/>
      <c r="K399" s="2092"/>
      <c r="M399" s="2091" t="s">
        <v>131</v>
      </c>
      <c r="N399" s="2092"/>
      <c r="O399" s="2092"/>
      <c r="P399" s="2092"/>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382" t="s">
        <v>198</v>
      </c>
      <c r="D400" s="2094"/>
      <c r="E400" s="2094"/>
      <c r="H400" s="2383" t="s">
        <v>198</v>
      </c>
      <c r="I400" s="2094"/>
      <c r="J400" s="2094"/>
      <c r="M400" s="2384" t="s">
        <v>198</v>
      </c>
      <c r="N400" s="2094"/>
      <c r="O400" s="2094"/>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97"/>
      <c r="D401" s="2094"/>
      <c r="E401" s="450" t="s">
        <v>199</v>
      </c>
      <c r="H401" s="2097"/>
      <c r="I401" s="2094"/>
      <c r="J401" s="451" t="s">
        <v>199</v>
      </c>
      <c r="M401" s="2097"/>
      <c r="N401" s="2094"/>
      <c r="O401" s="452" t="s">
        <v>199</v>
      </c>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98" t="s">
        <v>135</v>
      </c>
      <c r="C402" s="2094"/>
      <c r="D402" s="2094"/>
      <c r="E402" s="453" t="s">
        <v>200</v>
      </c>
      <c r="H402" s="2094"/>
      <c r="I402" s="2094"/>
      <c r="J402" s="454" t="s">
        <v>200</v>
      </c>
      <c r="M402" s="2094"/>
      <c r="N402" s="2094"/>
      <c r="O402" s="455" t="s">
        <v>200</v>
      </c>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94"/>
      <c r="C403" s="2353" t="s">
        <v>321</v>
      </c>
      <c r="D403" s="2045"/>
      <c r="E403" s="569">
        <v>-0.82941327302973145</v>
      </c>
      <c r="F403" s="462"/>
      <c r="G403" s="462"/>
      <c r="H403" s="2344" t="s">
        <v>203</v>
      </c>
      <c r="I403" s="2045"/>
      <c r="J403" s="570">
        <v>0.76426842834329933</v>
      </c>
      <c r="K403" s="462"/>
      <c r="L403" s="462"/>
      <c r="M403" s="2343" t="s">
        <v>203</v>
      </c>
      <c r="N403" s="2045"/>
      <c r="O403" s="571">
        <v>0.7389379947876108</v>
      </c>
      <c r="P403" s="462"/>
      <c r="Q403" s="462"/>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94"/>
      <c r="C404" s="2339" t="s">
        <v>203</v>
      </c>
      <c r="D404" s="2045"/>
      <c r="E404" s="572">
        <v>0.81635166102026002</v>
      </c>
      <c r="F404" s="462"/>
      <c r="G404" s="462"/>
      <c r="H404" s="2334" t="s">
        <v>202</v>
      </c>
      <c r="I404" s="2045"/>
      <c r="J404" s="573">
        <v>0.74870029164436702</v>
      </c>
      <c r="K404" s="462"/>
      <c r="L404" s="462"/>
      <c r="M404" s="2330" t="s">
        <v>321</v>
      </c>
      <c r="N404" s="2045"/>
      <c r="O404" s="574">
        <v>-0.69320476836811973</v>
      </c>
      <c r="P404" s="462"/>
      <c r="Q404" s="462"/>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94"/>
      <c r="C405" s="2339" t="s">
        <v>202</v>
      </c>
      <c r="D405" s="2045"/>
      <c r="E405" s="572">
        <v>0.7911567943114115</v>
      </c>
      <c r="F405" s="462"/>
      <c r="G405" s="462"/>
      <c r="H405" s="2334" t="s">
        <v>321</v>
      </c>
      <c r="I405" s="2045"/>
      <c r="J405" s="573">
        <v>-0.74794685374086678</v>
      </c>
      <c r="K405" s="462"/>
      <c r="L405" s="462"/>
      <c r="M405" s="2330" t="s">
        <v>202</v>
      </c>
      <c r="N405" s="2045"/>
      <c r="O405" s="574">
        <v>0.67202611185900252</v>
      </c>
      <c r="P405" s="462"/>
      <c r="Q405" s="462"/>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94"/>
      <c r="C406" s="2339" t="s">
        <v>204</v>
      </c>
      <c r="D406" s="2045"/>
      <c r="E406" s="572">
        <v>0.77520883301214705</v>
      </c>
      <c r="F406" s="462"/>
      <c r="G406" s="462"/>
      <c r="H406" s="2334" t="s">
        <v>322</v>
      </c>
      <c r="I406" s="2045"/>
      <c r="J406" s="573">
        <v>0.73578245068443759</v>
      </c>
      <c r="K406" s="462"/>
      <c r="L406" s="462"/>
      <c r="M406" s="2330" t="s">
        <v>204</v>
      </c>
      <c r="N406" s="2045"/>
      <c r="O406" s="574">
        <v>0.65875444037097375</v>
      </c>
      <c r="P406" s="462"/>
      <c r="Q406" s="462"/>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94"/>
      <c r="C407" s="2339" t="s">
        <v>322</v>
      </c>
      <c r="D407" s="2045"/>
      <c r="E407" s="572">
        <v>0.76688153179066787</v>
      </c>
      <c r="F407" s="462"/>
      <c r="G407" s="462"/>
      <c r="H407" s="2334" t="s">
        <v>204</v>
      </c>
      <c r="I407" s="2045"/>
      <c r="J407" s="573">
        <v>0.71812999686669909</v>
      </c>
      <c r="K407" s="462"/>
      <c r="L407" s="462"/>
      <c r="M407" s="2330" t="s">
        <v>322</v>
      </c>
      <c r="N407" s="2045"/>
      <c r="O407" s="574">
        <v>0.57686650320003363</v>
      </c>
      <c r="P407" s="462"/>
      <c r="Q407" s="462"/>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94"/>
      <c r="C408" s="2339" t="s">
        <v>323</v>
      </c>
      <c r="D408" s="2045"/>
      <c r="E408" s="572">
        <v>0.62291918608658448</v>
      </c>
      <c r="F408" s="462"/>
      <c r="G408" s="462"/>
      <c r="H408" s="2334" t="s">
        <v>323</v>
      </c>
      <c r="I408" s="2045"/>
      <c r="J408" s="573">
        <v>0.71759427817354704</v>
      </c>
      <c r="K408" s="462"/>
      <c r="L408" s="462"/>
      <c r="M408" s="2330" t="s">
        <v>324</v>
      </c>
      <c r="N408" s="2045"/>
      <c r="O408" s="574">
        <v>-0.56418170484244146</v>
      </c>
      <c r="P408" s="462"/>
      <c r="Q408" s="462"/>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94"/>
      <c r="C409" s="2339" t="s">
        <v>325</v>
      </c>
      <c r="D409" s="2045"/>
      <c r="E409" s="572">
        <v>0.60763403357742607</v>
      </c>
      <c r="F409" s="462"/>
      <c r="G409" s="462"/>
      <c r="H409" s="2334" t="s">
        <v>326</v>
      </c>
      <c r="I409" s="2045"/>
      <c r="J409" s="573">
        <v>-0.68855284921686155</v>
      </c>
      <c r="K409" s="462"/>
      <c r="L409" s="462"/>
      <c r="M409" s="2330" t="s">
        <v>210</v>
      </c>
      <c r="N409" s="2045"/>
      <c r="O409" s="574">
        <v>0.55349427564819342</v>
      </c>
      <c r="P409" s="462"/>
      <c r="Q409" s="462"/>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94"/>
      <c r="C410" s="2339" t="s">
        <v>327</v>
      </c>
      <c r="D410" s="2045"/>
      <c r="E410" s="572">
        <v>0.59248255508494319</v>
      </c>
      <c r="F410" s="462"/>
      <c r="G410" s="462"/>
      <c r="H410" s="2334" t="s">
        <v>328</v>
      </c>
      <c r="I410" s="2045"/>
      <c r="J410" s="573">
        <v>-0.60757675612043371</v>
      </c>
      <c r="K410" s="462"/>
      <c r="L410" s="462"/>
      <c r="M410" s="2330" t="s">
        <v>329</v>
      </c>
      <c r="N410" s="2045"/>
      <c r="O410" s="574">
        <v>0.5422293338523535</v>
      </c>
      <c r="P410" s="462"/>
      <c r="Q410" s="462"/>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94"/>
      <c r="C411" s="2339" t="s">
        <v>326</v>
      </c>
      <c r="D411" s="2045"/>
      <c r="E411" s="572">
        <v>-0.55951929144251245</v>
      </c>
      <c r="F411" s="462"/>
      <c r="G411" s="462"/>
      <c r="H411" s="2334" t="s">
        <v>330</v>
      </c>
      <c r="I411" s="2045"/>
      <c r="J411" s="573">
        <v>-0.59768638132100838</v>
      </c>
      <c r="K411" s="462"/>
      <c r="L411" s="462"/>
      <c r="M411" s="2330" t="s">
        <v>330</v>
      </c>
      <c r="N411" s="2045"/>
      <c r="O411" s="574">
        <v>-0.5086280944865007</v>
      </c>
      <c r="P411" s="462"/>
      <c r="Q411" s="462"/>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94"/>
      <c r="C412" s="2339" t="s">
        <v>330</v>
      </c>
      <c r="D412" s="2045"/>
      <c r="E412" s="572">
        <v>-0.55130989810207853</v>
      </c>
      <c r="F412" s="462"/>
      <c r="G412" s="462"/>
      <c r="H412" s="2334" t="s">
        <v>325</v>
      </c>
      <c r="I412" s="2045"/>
      <c r="J412" s="573">
        <v>0.59290574950611863</v>
      </c>
      <c r="K412" s="462"/>
      <c r="L412" s="462"/>
      <c r="M412" s="2330" t="s">
        <v>327</v>
      </c>
      <c r="N412" s="2045"/>
      <c r="O412" s="574">
        <v>0.50428725197418167</v>
      </c>
      <c r="P412" s="462"/>
      <c r="Q412" s="462"/>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94"/>
      <c r="C413" s="2339" t="s">
        <v>210</v>
      </c>
      <c r="D413" s="2045"/>
      <c r="E413" s="572">
        <v>0.54255274579509227</v>
      </c>
      <c r="F413" s="462"/>
      <c r="G413" s="462"/>
      <c r="H413" s="2334" t="s">
        <v>210</v>
      </c>
      <c r="I413" s="2045"/>
      <c r="J413" s="573">
        <v>0.56497603517873496</v>
      </c>
      <c r="K413" s="462"/>
      <c r="L413" s="462"/>
      <c r="M413" s="2330" t="s">
        <v>325</v>
      </c>
      <c r="N413" s="2045"/>
      <c r="O413" s="574">
        <v>0.48545312793280326</v>
      </c>
      <c r="P413" s="462"/>
      <c r="Q413" s="462"/>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94"/>
      <c r="C414" s="2339" t="s">
        <v>331</v>
      </c>
      <c r="D414" s="2045"/>
      <c r="E414" s="572">
        <v>0.52867043463713459</v>
      </c>
      <c r="F414" s="462"/>
      <c r="G414" s="462"/>
      <c r="H414" s="2334" t="s">
        <v>327</v>
      </c>
      <c r="I414" s="2045"/>
      <c r="J414" s="573">
        <v>0.54235047131802672</v>
      </c>
      <c r="K414" s="462"/>
      <c r="L414" s="462"/>
      <c r="M414" s="2330" t="s">
        <v>332</v>
      </c>
      <c r="N414" s="2045"/>
      <c r="O414" s="574">
        <v>0.48123698368378059</v>
      </c>
      <c r="P414" s="462"/>
      <c r="Q414" s="462"/>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94"/>
      <c r="C415" s="2339" t="s">
        <v>324</v>
      </c>
      <c r="D415" s="2045"/>
      <c r="E415" s="572">
        <v>-0.50648735991441052</v>
      </c>
      <c r="F415" s="462"/>
      <c r="G415" s="462"/>
      <c r="H415" s="2334" t="s">
        <v>331</v>
      </c>
      <c r="I415" s="2045"/>
      <c r="J415" s="573">
        <v>0.45604955610684078</v>
      </c>
      <c r="K415" s="462"/>
      <c r="L415" s="462"/>
      <c r="M415" s="2330" t="s">
        <v>333</v>
      </c>
      <c r="N415" s="2045"/>
      <c r="O415" s="574">
        <v>0.46761937982836804</v>
      </c>
      <c r="P415" s="462"/>
      <c r="Q415" s="462"/>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94"/>
      <c r="C416" s="2339" t="s">
        <v>332</v>
      </c>
      <c r="D416" s="2045"/>
      <c r="E416" s="572">
        <v>0.46206528453049367</v>
      </c>
      <c r="F416" s="462"/>
      <c r="G416" s="462"/>
      <c r="H416" s="2334" t="s">
        <v>212</v>
      </c>
      <c r="I416" s="2045"/>
      <c r="J416" s="573">
        <v>0.44286037922214699</v>
      </c>
      <c r="K416" s="462"/>
      <c r="L416" s="462"/>
      <c r="M416" s="2330" t="s">
        <v>334</v>
      </c>
      <c r="N416" s="2045"/>
      <c r="O416" s="574">
        <v>0.43601356154207893</v>
      </c>
      <c r="P416" s="462"/>
      <c r="Q416" s="462"/>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94"/>
      <c r="C417" s="2339" t="s">
        <v>334</v>
      </c>
      <c r="D417" s="2045"/>
      <c r="E417" s="572">
        <v>0.45285104272694066</v>
      </c>
      <c r="F417" s="462"/>
      <c r="G417" s="462"/>
      <c r="H417" s="2334" t="s">
        <v>332</v>
      </c>
      <c r="I417" s="2045"/>
      <c r="J417" s="573">
        <v>0.43597227629327945</v>
      </c>
      <c r="K417" s="462"/>
      <c r="L417" s="462"/>
      <c r="M417" s="2330" t="s">
        <v>335</v>
      </c>
      <c r="N417" s="2045"/>
      <c r="O417" s="574">
        <v>0.42297097147121743</v>
      </c>
      <c r="P417" s="462"/>
      <c r="Q417" s="462"/>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94"/>
      <c r="C418" s="2339" t="s">
        <v>336</v>
      </c>
      <c r="D418" s="2045"/>
      <c r="E418" s="572">
        <v>-0.4286028798639781</v>
      </c>
      <c r="F418" s="462"/>
      <c r="G418" s="462"/>
      <c r="H418" s="2334" t="s">
        <v>334</v>
      </c>
      <c r="I418" s="2045"/>
      <c r="J418" s="573">
        <v>0.42109175826787937</v>
      </c>
      <c r="K418" s="462"/>
      <c r="L418" s="462"/>
      <c r="M418" s="2330" t="s">
        <v>331</v>
      </c>
      <c r="N418" s="2045"/>
      <c r="O418" s="574">
        <v>0.41320813000347473</v>
      </c>
      <c r="P418" s="462"/>
      <c r="Q418" s="462"/>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94"/>
      <c r="C419" s="2339" t="s">
        <v>212</v>
      </c>
      <c r="D419" s="2045"/>
      <c r="E419" s="572">
        <v>0.38768121616805978</v>
      </c>
      <c r="F419" s="462"/>
      <c r="G419" s="462"/>
      <c r="H419" s="2334" t="s">
        <v>337</v>
      </c>
      <c r="I419" s="2045"/>
      <c r="J419" s="573">
        <v>0.3350271055988574</v>
      </c>
      <c r="K419" s="462"/>
      <c r="L419" s="462"/>
      <c r="M419" s="2330" t="s">
        <v>336</v>
      </c>
      <c r="N419" s="2045"/>
      <c r="O419" s="574">
        <v>-0.39209085528939536</v>
      </c>
      <c r="P419" s="462"/>
      <c r="Q419" s="462"/>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94"/>
      <c r="C420" s="2339" t="s">
        <v>338</v>
      </c>
      <c r="D420" s="2045"/>
      <c r="E420" s="572">
        <v>0.3735531700914429</v>
      </c>
      <c r="F420" s="462"/>
      <c r="G420" s="462"/>
      <c r="H420" s="2334" t="s">
        <v>329</v>
      </c>
      <c r="I420" s="2045"/>
      <c r="J420" s="573">
        <v>-0.31333738643561082</v>
      </c>
      <c r="K420" s="462"/>
      <c r="L420" s="462"/>
      <c r="M420" s="2330" t="s">
        <v>217</v>
      </c>
      <c r="N420" s="2045"/>
      <c r="O420" s="574">
        <v>0.36067830678795931</v>
      </c>
      <c r="P420" s="462"/>
      <c r="Q420" s="462"/>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94"/>
      <c r="C421" s="2339" t="s">
        <v>337</v>
      </c>
      <c r="D421" s="2045"/>
      <c r="E421" s="572">
        <v>0.3416017677078752</v>
      </c>
      <c r="F421" s="462"/>
      <c r="G421" s="462"/>
      <c r="H421" s="2334" t="s">
        <v>338</v>
      </c>
      <c r="I421" s="2045"/>
      <c r="J421" s="573">
        <v>0.28850820668521199</v>
      </c>
      <c r="K421" s="462"/>
      <c r="L421" s="462"/>
      <c r="M421" s="2330" t="s">
        <v>212</v>
      </c>
      <c r="N421" s="2045"/>
      <c r="O421" s="574">
        <v>0.31459915172970954</v>
      </c>
      <c r="P421" s="462"/>
      <c r="Q421" s="462"/>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94"/>
      <c r="C422" s="2339" t="s">
        <v>339</v>
      </c>
      <c r="D422" s="2045"/>
      <c r="E422" s="572">
        <v>0.22704743200037869</v>
      </c>
      <c r="F422" s="462"/>
      <c r="G422" s="462"/>
      <c r="H422" s="2334" t="s">
        <v>340</v>
      </c>
      <c r="I422" s="2045"/>
      <c r="J422" s="573">
        <v>-0.25635316596062802</v>
      </c>
      <c r="K422" s="462"/>
      <c r="L422" s="462"/>
      <c r="M422" s="2330" t="s">
        <v>338</v>
      </c>
      <c r="N422" s="2045"/>
      <c r="O422" s="574">
        <v>0.30662350476819861</v>
      </c>
      <c r="P422" s="462"/>
      <c r="Q422" s="462"/>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94"/>
      <c r="C423" s="2339" t="s">
        <v>219</v>
      </c>
      <c r="D423" s="2045"/>
      <c r="E423" s="572">
        <v>0.22307618233094106</v>
      </c>
      <c r="F423" s="462"/>
      <c r="G423" s="462"/>
      <c r="H423" s="2334" t="s">
        <v>341</v>
      </c>
      <c r="I423" s="2045"/>
      <c r="J423" s="573">
        <v>0.25339293662837792</v>
      </c>
      <c r="K423" s="462"/>
      <c r="L423" s="462"/>
      <c r="M423" s="2330" t="s">
        <v>323</v>
      </c>
      <c r="N423" s="2045"/>
      <c r="O423" s="574">
        <v>0.29982478815793973</v>
      </c>
      <c r="P423" s="462"/>
      <c r="Q423" s="462"/>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94"/>
      <c r="C424" s="2339" t="s">
        <v>217</v>
      </c>
      <c r="D424" s="2045"/>
      <c r="E424" s="572">
        <v>0.21735271423248334</v>
      </c>
      <c r="F424" s="462"/>
      <c r="G424" s="462"/>
      <c r="H424" s="2334" t="s">
        <v>219</v>
      </c>
      <c r="I424" s="2045"/>
      <c r="J424" s="573">
        <v>0.24242263585523399</v>
      </c>
      <c r="K424" s="462"/>
      <c r="L424" s="462"/>
      <c r="M424" s="2330" t="s">
        <v>342</v>
      </c>
      <c r="N424" s="2045"/>
      <c r="O424" s="574">
        <v>0.29438550772573308</v>
      </c>
      <c r="P424" s="462"/>
      <c r="Q424" s="462"/>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94"/>
      <c r="C425" s="2339" t="s">
        <v>341</v>
      </c>
      <c r="D425" s="2045"/>
      <c r="E425" s="572">
        <v>0.20893373096086626</v>
      </c>
      <c r="F425" s="462"/>
      <c r="G425" s="462"/>
      <c r="H425" s="2334" t="s">
        <v>343</v>
      </c>
      <c r="I425" s="2045"/>
      <c r="J425" s="573">
        <v>0.2253660554904087</v>
      </c>
      <c r="K425" s="462"/>
      <c r="L425" s="462"/>
      <c r="M425" s="2330" t="s">
        <v>344</v>
      </c>
      <c r="N425" s="2045"/>
      <c r="O425" s="574">
        <v>0.28831940212075102</v>
      </c>
      <c r="P425" s="462"/>
      <c r="Q425" s="462"/>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94"/>
      <c r="C426" s="2339" t="s">
        <v>328</v>
      </c>
      <c r="D426" s="2045"/>
      <c r="E426" s="572">
        <v>-0.19839307910321957</v>
      </c>
      <c r="F426" s="462"/>
      <c r="G426" s="462"/>
      <c r="H426" s="2334" t="s">
        <v>336</v>
      </c>
      <c r="I426" s="2045"/>
      <c r="J426" s="573">
        <v>-0.21985968737137354</v>
      </c>
      <c r="K426" s="462"/>
      <c r="L426" s="462"/>
      <c r="M426" s="2330" t="s">
        <v>343</v>
      </c>
      <c r="N426" s="2045"/>
      <c r="O426" s="574">
        <v>0.26181651661160077</v>
      </c>
      <c r="P426" s="462"/>
      <c r="Q426" s="462"/>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94"/>
      <c r="C427" s="2339" t="s">
        <v>340</v>
      </c>
      <c r="D427" s="2045"/>
      <c r="E427" s="572">
        <v>-0.16650169081729138</v>
      </c>
      <c r="F427" s="462"/>
      <c r="G427" s="462"/>
      <c r="H427" s="2334" t="s">
        <v>342</v>
      </c>
      <c r="I427" s="2045"/>
      <c r="J427" s="573">
        <v>0.21798293079877792</v>
      </c>
      <c r="K427" s="462"/>
      <c r="L427" s="462"/>
      <c r="M427" s="2330" t="s">
        <v>341</v>
      </c>
      <c r="N427" s="2045"/>
      <c r="O427" s="574">
        <v>0.24628666481282852</v>
      </c>
      <c r="P427" s="462"/>
      <c r="Q427" s="462"/>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94"/>
      <c r="C428" s="2339" t="s">
        <v>329</v>
      </c>
      <c r="D428" s="2045"/>
      <c r="E428" s="572">
        <v>0.16280393347273583</v>
      </c>
      <c r="F428" s="462"/>
      <c r="G428" s="462"/>
      <c r="H428" s="2334" t="s">
        <v>335</v>
      </c>
      <c r="I428" s="2045"/>
      <c r="J428" s="573">
        <v>0.21628999493983914</v>
      </c>
      <c r="K428" s="462"/>
      <c r="L428" s="462"/>
      <c r="M428" s="2330" t="s">
        <v>326</v>
      </c>
      <c r="N428" s="2045"/>
      <c r="O428" s="574">
        <v>-0.24301990617541919</v>
      </c>
      <c r="P428" s="462"/>
      <c r="Q428" s="462"/>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94"/>
      <c r="C429" s="2339" t="s">
        <v>345</v>
      </c>
      <c r="D429" s="2045"/>
      <c r="E429" s="572">
        <v>-0.161199748347641</v>
      </c>
      <c r="F429" s="462"/>
      <c r="G429" s="462"/>
      <c r="H429" s="2334" t="s">
        <v>339</v>
      </c>
      <c r="I429" s="2045"/>
      <c r="J429" s="573">
        <v>0.19093971780059876</v>
      </c>
      <c r="K429" s="462"/>
      <c r="L429" s="462"/>
      <c r="M429" s="2330" t="s">
        <v>346</v>
      </c>
      <c r="N429" s="2045"/>
      <c r="O429" s="574">
        <v>0.21821375706063473</v>
      </c>
      <c r="P429" s="462"/>
      <c r="Q429" s="462"/>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94"/>
      <c r="C430" s="2339" t="s">
        <v>347</v>
      </c>
      <c r="D430" s="2045"/>
      <c r="E430" s="572">
        <v>0.16022550819853307</v>
      </c>
      <c r="F430" s="462"/>
      <c r="G430" s="462"/>
      <c r="H430" s="2334" t="s">
        <v>348</v>
      </c>
      <c r="I430" s="2045"/>
      <c r="J430" s="573">
        <v>0.19027104085373955</v>
      </c>
      <c r="K430" s="462"/>
      <c r="L430" s="462"/>
      <c r="M430" s="2330" t="s">
        <v>219</v>
      </c>
      <c r="N430" s="2045"/>
      <c r="O430" s="574">
        <v>0.20633782787795127</v>
      </c>
      <c r="P430" s="462"/>
      <c r="Q430" s="462"/>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94"/>
      <c r="C431" s="2339" t="s">
        <v>349</v>
      </c>
      <c r="D431" s="2045"/>
      <c r="E431" s="572">
        <v>-0.15845853760050918</v>
      </c>
      <c r="F431" s="462"/>
      <c r="G431" s="462"/>
      <c r="H431" s="2334" t="s">
        <v>217</v>
      </c>
      <c r="I431" s="2045"/>
      <c r="J431" s="573">
        <v>0.1835351416632926</v>
      </c>
      <c r="K431" s="462"/>
      <c r="L431" s="462"/>
      <c r="M431" s="2330" t="s">
        <v>339</v>
      </c>
      <c r="N431" s="2045"/>
      <c r="O431" s="574">
        <v>0.20477244422978541</v>
      </c>
      <c r="P431" s="462"/>
      <c r="Q431" s="462"/>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94"/>
      <c r="C432" s="2339" t="s">
        <v>344</v>
      </c>
      <c r="D432" s="2045"/>
      <c r="E432" s="572">
        <v>0.15566810370146422</v>
      </c>
      <c r="F432" s="462"/>
      <c r="G432" s="462"/>
      <c r="H432" s="2334" t="s">
        <v>350</v>
      </c>
      <c r="I432" s="2045"/>
      <c r="J432" s="573">
        <v>-0.18245496692921623</v>
      </c>
      <c r="K432" s="462"/>
      <c r="L432" s="462"/>
      <c r="M432" s="2330" t="s">
        <v>351</v>
      </c>
      <c r="N432" s="2045"/>
      <c r="O432" s="574">
        <v>0.19944542552772948</v>
      </c>
      <c r="P432" s="462"/>
      <c r="Q432" s="462"/>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94"/>
      <c r="C433" s="2339" t="s">
        <v>333</v>
      </c>
      <c r="D433" s="2045"/>
      <c r="E433" s="572">
        <v>0.14924080980150725</v>
      </c>
      <c r="F433" s="462"/>
      <c r="G433" s="462"/>
      <c r="H433" s="2334" t="s">
        <v>324</v>
      </c>
      <c r="I433" s="2045"/>
      <c r="J433" s="573">
        <v>-0.17343523638135067</v>
      </c>
      <c r="K433" s="462"/>
      <c r="L433" s="462"/>
      <c r="M433" s="2330" t="s">
        <v>352</v>
      </c>
      <c r="N433" s="2045"/>
      <c r="O433" s="574">
        <v>0.18391746782363308</v>
      </c>
      <c r="P433" s="462"/>
      <c r="Q433" s="462"/>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94"/>
      <c r="C434" s="2339" t="s">
        <v>353</v>
      </c>
      <c r="D434" s="2045"/>
      <c r="E434" s="572">
        <v>-0.14427470057486078</v>
      </c>
      <c r="F434" s="462"/>
      <c r="G434" s="462"/>
      <c r="H434" s="2334" t="s">
        <v>349</v>
      </c>
      <c r="I434" s="2045"/>
      <c r="J434" s="573">
        <v>-0.15246328965730147</v>
      </c>
      <c r="K434" s="462"/>
      <c r="L434" s="462"/>
      <c r="M434" s="2330" t="s">
        <v>348</v>
      </c>
      <c r="N434" s="2045"/>
      <c r="O434" s="574">
        <v>-0.18360551557430055</v>
      </c>
      <c r="P434" s="462"/>
      <c r="Q434" s="462"/>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94"/>
      <c r="C435" s="2339" t="s">
        <v>346</v>
      </c>
      <c r="D435" s="2045"/>
      <c r="E435" s="572">
        <v>0.12172870630967654</v>
      </c>
      <c r="F435" s="462"/>
      <c r="G435" s="462"/>
      <c r="H435" s="2334" t="s">
        <v>347</v>
      </c>
      <c r="I435" s="2045"/>
      <c r="J435" s="573">
        <v>0.15244391566393639</v>
      </c>
      <c r="K435" s="462"/>
      <c r="L435" s="462"/>
      <c r="M435" s="2330" t="s">
        <v>340</v>
      </c>
      <c r="N435" s="2045"/>
      <c r="O435" s="574">
        <v>-0.16243205952974918</v>
      </c>
      <c r="P435" s="462"/>
      <c r="Q435" s="462"/>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94"/>
      <c r="C436" s="2339" t="s">
        <v>354</v>
      </c>
      <c r="D436" s="2045"/>
      <c r="E436" s="572">
        <v>-0.11908794685780144</v>
      </c>
      <c r="F436" s="462"/>
      <c r="G436" s="462"/>
      <c r="H436" s="2334" t="s">
        <v>352</v>
      </c>
      <c r="I436" s="2045"/>
      <c r="J436" s="573">
        <v>0.15089257745530338</v>
      </c>
      <c r="K436" s="462"/>
      <c r="L436" s="462"/>
      <c r="M436" s="2330" t="s">
        <v>354</v>
      </c>
      <c r="N436" s="2045"/>
      <c r="O436" s="574">
        <v>-0.13829380312685646</v>
      </c>
      <c r="P436" s="462"/>
      <c r="Q436" s="462"/>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94"/>
      <c r="C437" s="2339" t="s">
        <v>355</v>
      </c>
      <c r="D437" s="2045"/>
      <c r="E437" s="572">
        <v>-0.11729902274272423</v>
      </c>
      <c r="F437" s="462"/>
      <c r="G437" s="462"/>
      <c r="H437" s="2334" t="s">
        <v>356</v>
      </c>
      <c r="I437" s="2045"/>
      <c r="J437" s="573">
        <v>0.12183834049729077</v>
      </c>
      <c r="K437" s="462"/>
      <c r="L437" s="462"/>
      <c r="M437" s="2330" t="s">
        <v>357</v>
      </c>
      <c r="N437" s="2045"/>
      <c r="O437" s="574">
        <v>0.13374320825594152</v>
      </c>
      <c r="P437" s="462"/>
      <c r="Q437" s="462"/>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94"/>
      <c r="C438" s="2339" t="s">
        <v>358</v>
      </c>
      <c r="D438" s="2045"/>
      <c r="E438" s="572">
        <v>-0.11466641713103241</v>
      </c>
      <c r="F438" s="462"/>
      <c r="G438" s="462"/>
      <c r="H438" s="2334" t="s">
        <v>351</v>
      </c>
      <c r="I438" s="2045"/>
      <c r="J438" s="573">
        <v>0.11683087973987341</v>
      </c>
      <c r="K438" s="462"/>
      <c r="L438" s="462"/>
      <c r="M438" s="2330" t="s">
        <v>353</v>
      </c>
      <c r="N438" s="2045"/>
      <c r="O438" s="574">
        <v>-0.13268148074218564</v>
      </c>
      <c r="P438" s="462"/>
      <c r="Q438" s="462"/>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94"/>
      <c r="C439" s="2339" t="s">
        <v>359</v>
      </c>
      <c r="D439" s="2045"/>
      <c r="E439" s="572">
        <v>0.11179423993555507</v>
      </c>
      <c r="F439" s="462"/>
      <c r="G439" s="462"/>
      <c r="H439" s="2334" t="s">
        <v>345</v>
      </c>
      <c r="I439" s="2045"/>
      <c r="J439" s="573">
        <v>-0.11271831550839423</v>
      </c>
      <c r="K439" s="462"/>
      <c r="L439" s="462"/>
      <c r="M439" s="2330" t="s">
        <v>360</v>
      </c>
      <c r="N439" s="2045"/>
      <c r="O439" s="574">
        <v>-0.12926187701279185</v>
      </c>
      <c r="P439" s="462"/>
      <c r="Q439" s="462"/>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94"/>
      <c r="C440" s="2339" t="s">
        <v>361</v>
      </c>
      <c r="D440" s="2045"/>
      <c r="E440" s="572">
        <v>0.10733589259276488</v>
      </c>
      <c r="F440" s="462"/>
      <c r="G440" s="462"/>
      <c r="H440" s="2334" t="s">
        <v>362</v>
      </c>
      <c r="I440" s="2045"/>
      <c r="J440" s="573">
        <v>0.10868489460118533</v>
      </c>
      <c r="K440" s="462"/>
      <c r="L440" s="462"/>
      <c r="M440" s="2330" t="s">
        <v>363</v>
      </c>
      <c r="N440" s="2045"/>
      <c r="O440" s="574">
        <v>0.12659691370088874</v>
      </c>
      <c r="P440" s="462"/>
      <c r="Q440" s="462"/>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94"/>
      <c r="C441" s="2339" t="s">
        <v>362</v>
      </c>
      <c r="D441" s="2045"/>
      <c r="E441" s="572">
        <v>9.8851855246726669E-2</v>
      </c>
      <c r="F441" s="462"/>
      <c r="G441" s="462"/>
      <c r="H441" s="2334" t="s">
        <v>364</v>
      </c>
      <c r="I441" s="2045"/>
      <c r="J441" s="573">
        <v>-9.4839874158374832E-2</v>
      </c>
      <c r="K441" s="462"/>
      <c r="L441" s="462"/>
      <c r="M441" s="2330" t="s">
        <v>365</v>
      </c>
      <c r="N441" s="2045"/>
      <c r="O441" s="574">
        <v>0.12332456683493191</v>
      </c>
      <c r="P441" s="462"/>
      <c r="Q441" s="462"/>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94"/>
      <c r="C442" s="2339" t="s">
        <v>365</v>
      </c>
      <c r="D442" s="2045"/>
      <c r="E442" s="572">
        <v>-9.8020382214570642E-2</v>
      </c>
      <c r="F442" s="462"/>
      <c r="G442" s="462"/>
      <c r="H442" s="2334" t="s">
        <v>355</v>
      </c>
      <c r="I442" s="2045"/>
      <c r="J442" s="573">
        <v>-8.913606598157317E-2</v>
      </c>
      <c r="K442" s="462"/>
      <c r="L442" s="462"/>
      <c r="M442" s="2330" t="s">
        <v>345</v>
      </c>
      <c r="N442" s="2045"/>
      <c r="O442" s="574">
        <v>-0.12085233294512199</v>
      </c>
      <c r="P442" s="462"/>
      <c r="Q442" s="462"/>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94"/>
      <c r="C443" s="2339" t="s">
        <v>360</v>
      </c>
      <c r="D443" s="2045"/>
      <c r="E443" s="572">
        <v>-9.341960649899643E-2</v>
      </c>
      <c r="F443" s="462"/>
      <c r="G443" s="462"/>
      <c r="H443" s="2334" t="s">
        <v>366</v>
      </c>
      <c r="I443" s="2045"/>
      <c r="J443" s="573">
        <v>-8.0358306089752182E-2</v>
      </c>
      <c r="K443" s="462"/>
      <c r="L443" s="462"/>
      <c r="M443" s="2330" t="s">
        <v>367</v>
      </c>
      <c r="N443" s="2045"/>
      <c r="O443" s="574">
        <v>-0.12033581356688251</v>
      </c>
      <c r="P443" s="462"/>
      <c r="Q443" s="462"/>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94"/>
      <c r="C444" s="2339" t="s">
        <v>368</v>
      </c>
      <c r="D444" s="2045"/>
      <c r="E444" s="572">
        <v>9.2510739911913095E-2</v>
      </c>
      <c r="F444" s="462"/>
      <c r="G444" s="462"/>
      <c r="H444" s="2334" t="s">
        <v>358</v>
      </c>
      <c r="I444" s="2045"/>
      <c r="J444" s="573">
        <v>-7.3890582932822746E-2</v>
      </c>
      <c r="K444" s="462"/>
      <c r="L444" s="462"/>
      <c r="M444" s="2330" t="s">
        <v>359</v>
      </c>
      <c r="N444" s="2045"/>
      <c r="O444" s="574">
        <v>0.12002574498573575</v>
      </c>
      <c r="P444" s="462"/>
      <c r="Q444" s="462"/>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94"/>
      <c r="C445" s="2339" t="s">
        <v>363</v>
      </c>
      <c r="D445" s="2045"/>
      <c r="E445" s="572">
        <v>9.1201338110322147E-2</v>
      </c>
      <c r="F445" s="462"/>
      <c r="G445" s="462"/>
      <c r="H445" s="2334" t="s">
        <v>369</v>
      </c>
      <c r="I445" s="2045"/>
      <c r="J445" s="573">
        <v>-7.0162884916543905E-2</v>
      </c>
      <c r="K445" s="462"/>
      <c r="L445" s="462"/>
      <c r="M445" s="2330" t="s">
        <v>355</v>
      </c>
      <c r="N445" s="2045"/>
      <c r="O445" s="574">
        <v>-0.10782460876925362</v>
      </c>
      <c r="P445" s="462"/>
      <c r="Q445" s="462"/>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39" t="s">
        <v>370</v>
      </c>
      <c r="D446" s="2045"/>
      <c r="E446" s="572">
        <v>-8.2774797534688166E-2</v>
      </c>
      <c r="F446" s="462"/>
      <c r="G446" s="462"/>
      <c r="H446" s="2334" t="s">
        <v>371</v>
      </c>
      <c r="I446" s="2045"/>
      <c r="J446" s="573">
        <v>-6.5957829638493323E-2</v>
      </c>
      <c r="K446" s="462"/>
      <c r="L446" s="462"/>
      <c r="M446" s="2330" t="s">
        <v>347</v>
      </c>
      <c r="N446" s="2045"/>
      <c r="O446" s="574">
        <v>9.7882250098774104E-2</v>
      </c>
      <c r="P446" s="462"/>
      <c r="Q446" s="462"/>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39" t="s">
        <v>369</v>
      </c>
      <c r="D447" s="2045"/>
      <c r="E447" s="572">
        <v>-8.2384359651881456E-2</v>
      </c>
      <c r="F447" s="462"/>
      <c r="G447" s="462"/>
      <c r="H447" s="2334" t="s">
        <v>372</v>
      </c>
      <c r="I447" s="2045"/>
      <c r="J447" s="573">
        <v>6.5158524601570511E-2</v>
      </c>
      <c r="K447" s="462"/>
      <c r="L447" s="462"/>
      <c r="M447" s="2330" t="s">
        <v>337</v>
      </c>
      <c r="N447" s="2045"/>
      <c r="O447" s="574">
        <v>9.6426828252266714E-2</v>
      </c>
      <c r="P447" s="462"/>
      <c r="Q447" s="462"/>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339" t="s">
        <v>373</v>
      </c>
      <c r="D448" s="2045"/>
      <c r="E448" s="572">
        <v>-7.9547218504733383E-2</v>
      </c>
      <c r="F448" s="462"/>
      <c r="G448" s="462"/>
      <c r="H448" s="2334" t="s">
        <v>374</v>
      </c>
      <c r="I448" s="2045"/>
      <c r="J448" s="573">
        <v>6.4983926985299784E-2</v>
      </c>
      <c r="K448" s="462"/>
      <c r="L448" s="462"/>
      <c r="M448" s="2330" t="s">
        <v>349</v>
      </c>
      <c r="N448" s="2045"/>
      <c r="O448" s="574">
        <v>-9.3465877288272575E-2</v>
      </c>
      <c r="P448" s="462"/>
      <c r="Q448" s="462"/>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339" t="s">
        <v>366</v>
      </c>
      <c r="D449" s="2045"/>
      <c r="E449" s="572">
        <v>-7.9367383568947028E-2</v>
      </c>
      <c r="F449" s="462"/>
      <c r="G449" s="462"/>
      <c r="H449" s="2334" t="s">
        <v>375</v>
      </c>
      <c r="I449" s="2045"/>
      <c r="J449" s="573">
        <v>5.7678577160348875E-2</v>
      </c>
      <c r="K449" s="462"/>
      <c r="L449" s="462"/>
      <c r="M449" s="2330" t="s">
        <v>362</v>
      </c>
      <c r="N449" s="2045"/>
      <c r="O449" s="574">
        <v>8.9766405393176388E-2</v>
      </c>
      <c r="P449" s="462"/>
      <c r="Q449" s="462"/>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339" t="s">
        <v>371</v>
      </c>
      <c r="D450" s="2045"/>
      <c r="E450" s="572">
        <v>-7.1247973530160866E-2</v>
      </c>
      <c r="F450" s="462"/>
      <c r="G450" s="462"/>
      <c r="H450" s="2334" t="s">
        <v>353</v>
      </c>
      <c r="I450" s="2045"/>
      <c r="J450" s="573">
        <v>-5.6745447464152138E-2</v>
      </c>
      <c r="K450" s="462"/>
      <c r="L450" s="462"/>
      <c r="M450" s="2330" t="s">
        <v>370</v>
      </c>
      <c r="N450" s="2045"/>
      <c r="O450" s="574">
        <v>-7.9285941264296875E-2</v>
      </c>
      <c r="P450" s="462"/>
      <c r="Q450" s="462"/>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39" t="s">
        <v>372</v>
      </c>
      <c r="D451" s="2045"/>
      <c r="E451" s="572">
        <v>6.9535755564888543E-2</v>
      </c>
      <c r="F451" s="462"/>
      <c r="G451" s="462"/>
      <c r="H451" s="2334" t="s">
        <v>333</v>
      </c>
      <c r="I451" s="2045"/>
      <c r="J451" s="573">
        <v>-5.4833734310587176E-2</v>
      </c>
      <c r="K451" s="462"/>
      <c r="L451" s="462"/>
      <c r="M451" s="2330" t="s">
        <v>376</v>
      </c>
      <c r="N451" s="2045"/>
      <c r="O451" s="574">
        <v>7.4293844867529796E-2</v>
      </c>
      <c r="P451" s="462"/>
      <c r="Q451" s="462"/>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339" t="s">
        <v>377</v>
      </c>
      <c r="D452" s="2045"/>
      <c r="E452" s="572">
        <v>-6.42953622375248E-2</v>
      </c>
      <c r="F452" s="462"/>
      <c r="G452" s="462"/>
      <c r="H452" s="2334" t="s">
        <v>378</v>
      </c>
      <c r="I452" s="2045"/>
      <c r="J452" s="573">
        <v>-5.3809832911396446E-2</v>
      </c>
      <c r="K452" s="462"/>
      <c r="L452" s="462"/>
      <c r="M452" s="2330" t="s">
        <v>361</v>
      </c>
      <c r="N452" s="2045"/>
      <c r="O452" s="574">
        <v>7.3694684816184811E-2</v>
      </c>
      <c r="P452" s="462"/>
      <c r="Q452" s="462"/>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39" t="s">
        <v>357</v>
      </c>
      <c r="D453" s="2045"/>
      <c r="E453" s="572">
        <v>6.3355490221104246E-2</v>
      </c>
      <c r="F453" s="462"/>
      <c r="G453" s="462"/>
      <c r="H453" s="2334" t="s">
        <v>363</v>
      </c>
      <c r="I453" s="2045"/>
      <c r="J453" s="573">
        <v>5.3647515036100615E-2</v>
      </c>
      <c r="K453" s="462"/>
      <c r="L453" s="462"/>
      <c r="M453" s="2330" t="s">
        <v>369</v>
      </c>
      <c r="N453" s="2045"/>
      <c r="O453" s="574">
        <v>-7.1410937619736936E-2</v>
      </c>
      <c r="P453" s="462"/>
      <c r="Q453" s="462"/>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39" t="s">
        <v>374</v>
      </c>
      <c r="D454" s="2045"/>
      <c r="E454" s="572">
        <v>6.0888826021722235E-2</v>
      </c>
      <c r="F454" s="462"/>
      <c r="G454" s="462"/>
      <c r="H454" s="2334" t="s">
        <v>379</v>
      </c>
      <c r="I454" s="2045"/>
      <c r="J454" s="573">
        <v>-5.3493398198010071E-2</v>
      </c>
      <c r="K454" s="462"/>
      <c r="L454" s="462"/>
      <c r="M454" s="2330" t="s">
        <v>371</v>
      </c>
      <c r="N454" s="2045"/>
      <c r="O454" s="574">
        <v>-7.06239591022539E-2</v>
      </c>
      <c r="P454" s="462"/>
      <c r="Q454" s="462"/>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39" t="s">
        <v>376</v>
      </c>
      <c r="D455" s="2045"/>
      <c r="E455" s="572">
        <v>6.0419314938228927E-2</v>
      </c>
      <c r="F455" s="462"/>
      <c r="G455" s="462"/>
      <c r="H455" s="2334" t="s">
        <v>376</v>
      </c>
      <c r="I455" s="2045"/>
      <c r="J455" s="573">
        <v>4.7213852223405232E-2</v>
      </c>
      <c r="K455" s="462"/>
      <c r="L455" s="462"/>
      <c r="M455" s="2330" t="s">
        <v>358</v>
      </c>
      <c r="N455" s="2045"/>
      <c r="O455" s="574">
        <v>-6.6552530766175566E-2</v>
      </c>
      <c r="P455" s="462"/>
      <c r="Q455" s="462"/>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39" t="s">
        <v>380</v>
      </c>
      <c r="D456" s="2045"/>
      <c r="E456" s="572">
        <v>5.7286084632678883E-2</v>
      </c>
      <c r="F456" s="462"/>
      <c r="G456" s="462"/>
      <c r="H456" s="2334" t="s">
        <v>381</v>
      </c>
      <c r="I456" s="2045"/>
      <c r="J456" s="573">
        <v>4.7042461844350986E-2</v>
      </c>
      <c r="K456" s="462"/>
      <c r="L456" s="462"/>
      <c r="M456" s="2330" t="s">
        <v>366</v>
      </c>
      <c r="N456" s="2045"/>
      <c r="O456" s="574">
        <v>-6.3257239179869543E-2</v>
      </c>
      <c r="P456" s="462"/>
      <c r="Q456" s="462"/>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39" t="s">
        <v>375</v>
      </c>
      <c r="D457" s="2045"/>
      <c r="E457" s="572">
        <v>5.4959049885322929E-2</v>
      </c>
      <c r="F457" s="462"/>
      <c r="G457" s="462"/>
      <c r="H457" s="2334" t="s">
        <v>370</v>
      </c>
      <c r="I457" s="2045"/>
      <c r="J457" s="573">
        <v>-4.6934409353918724E-2</v>
      </c>
      <c r="K457" s="462"/>
      <c r="L457" s="462"/>
      <c r="M457" s="2330" t="s">
        <v>382</v>
      </c>
      <c r="N457" s="2045"/>
      <c r="O457" s="574">
        <v>-5.766608574210412E-2</v>
      </c>
      <c r="P457" s="462"/>
      <c r="Q457" s="462"/>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39" t="s">
        <v>382</v>
      </c>
      <c r="D458" s="2045"/>
      <c r="E458" s="572">
        <v>-5.3687370261384745E-2</v>
      </c>
      <c r="F458" s="462"/>
      <c r="G458" s="462"/>
      <c r="H458" s="2334" t="s">
        <v>377</v>
      </c>
      <c r="I458" s="2045"/>
      <c r="J458" s="573">
        <v>-4.6026037044398407E-2</v>
      </c>
      <c r="K458" s="462"/>
      <c r="L458" s="462"/>
      <c r="M458" s="2330" t="s">
        <v>378</v>
      </c>
      <c r="N458" s="2045"/>
      <c r="O458" s="574">
        <v>5.5989107557843948E-2</v>
      </c>
      <c r="P458" s="462"/>
      <c r="Q458" s="462"/>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39" t="s">
        <v>383</v>
      </c>
      <c r="D459" s="2045"/>
      <c r="E459" s="572">
        <v>-5.0018475194156004E-2</v>
      </c>
      <c r="F459" s="462"/>
      <c r="G459" s="462"/>
      <c r="H459" s="2334" t="s">
        <v>383</v>
      </c>
      <c r="I459" s="2045"/>
      <c r="J459" s="573">
        <v>-4.5573042884814743E-2</v>
      </c>
      <c r="K459" s="462"/>
      <c r="L459" s="462"/>
      <c r="M459" s="2330" t="s">
        <v>373</v>
      </c>
      <c r="N459" s="2045"/>
      <c r="O459" s="574">
        <v>-5.3127864970067933E-2</v>
      </c>
      <c r="P459" s="462"/>
      <c r="Q459" s="462"/>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39" t="s">
        <v>384</v>
      </c>
      <c r="D460" s="2045"/>
      <c r="E460" s="572">
        <v>-4.8014190976179601E-2</v>
      </c>
      <c r="F460" s="462"/>
      <c r="G460" s="462"/>
      <c r="H460" s="2334" t="s">
        <v>380</v>
      </c>
      <c r="I460" s="2045"/>
      <c r="J460" s="573">
        <v>4.2151487092225902E-2</v>
      </c>
      <c r="K460" s="462"/>
      <c r="L460" s="462"/>
      <c r="M460" s="2330" t="s">
        <v>385</v>
      </c>
      <c r="N460" s="2045"/>
      <c r="O460" s="574">
        <v>5.025053560227858E-2</v>
      </c>
      <c r="P460" s="462"/>
      <c r="Q460" s="462"/>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39" t="s">
        <v>381</v>
      </c>
      <c r="D461" s="2045"/>
      <c r="E461" s="572">
        <v>4.7967526637229967E-2</v>
      </c>
      <c r="F461" s="462"/>
      <c r="G461" s="462"/>
      <c r="H461" s="2334" t="s">
        <v>361</v>
      </c>
      <c r="I461" s="2045"/>
      <c r="J461" s="573">
        <v>3.8700364508795555E-2</v>
      </c>
      <c r="K461" s="462"/>
      <c r="L461" s="462"/>
      <c r="M461" s="2330" t="s">
        <v>356</v>
      </c>
      <c r="N461" s="2045"/>
      <c r="O461" s="574">
        <v>5.0074829645381444E-2</v>
      </c>
      <c r="P461" s="462"/>
      <c r="Q461" s="462"/>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39" t="s">
        <v>386</v>
      </c>
      <c r="D462" s="2045"/>
      <c r="E462" s="572">
        <v>4.7064335270807278E-2</v>
      </c>
      <c r="F462" s="462"/>
      <c r="G462" s="462"/>
      <c r="H462" s="2334" t="s">
        <v>387</v>
      </c>
      <c r="I462" s="2045"/>
      <c r="J462" s="573">
        <v>3.5886504319976843E-2</v>
      </c>
      <c r="K462" s="462"/>
      <c r="L462" s="462"/>
      <c r="M462" s="2330" t="s">
        <v>368</v>
      </c>
      <c r="N462" s="2045"/>
      <c r="O462" s="574">
        <v>4.997890309948453E-2</v>
      </c>
      <c r="P462" s="462"/>
      <c r="Q462" s="462"/>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39" t="s">
        <v>348</v>
      </c>
      <c r="D463" s="2045"/>
      <c r="E463" s="572">
        <v>-4.0766595330936822E-2</v>
      </c>
      <c r="F463" s="462"/>
      <c r="G463" s="462"/>
      <c r="H463" s="2334" t="s">
        <v>388</v>
      </c>
      <c r="I463" s="2045"/>
      <c r="J463" s="573">
        <v>-3.5837871649573728E-2</v>
      </c>
      <c r="K463" s="462"/>
      <c r="L463" s="462"/>
      <c r="M463" s="2330" t="s">
        <v>377</v>
      </c>
      <c r="N463" s="2045"/>
      <c r="O463" s="574">
        <v>-4.9752541486318407E-2</v>
      </c>
      <c r="P463" s="462"/>
      <c r="Q463" s="462"/>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39" t="s">
        <v>387</v>
      </c>
      <c r="D464" s="2045"/>
      <c r="E464" s="572">
        <v>3.8838395235069073E-2</v>
      </c>
      <c r="F464" s="462"/>
      <c r="G464" s="462"/>
      <c r="H464" s="2334" t="s">
        <v>384</v>
      </c>
      <c r="I464" s="2045"/>
      <c r="J464" s="573">
        <v>-3.1467135617060826E-2</v>
      </c>
      <c r="K464" s="462"/>
      <c r="L464" s="462"/>
      <c r="M464" s="2330" t="s">
        <v>374</v>
      </c>
      <c r="N464" s="2045"/>
      <c r="O464" s="574">
        <v>4.8105581422745375E-2</v>
      </c>
      <c r="P464" s="462"/>
      <c r="Q464" s="462"/>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39" t="s">
        <v>389</v>
      </c>
      <c r="D465" s="2045"/>
      <c r="E465" s="572">
        <v>3.481355548317884E-2</v>
      </c>
      <c r="F465" s="462"/>
      <c r="G465" s="462"/>
      <c r="H465" s="2334" t="s">
        <v>390</v>
      </c>
      <c r="I465" s="2045"/>
      <c r="J465" s="573">
        <v>3.0889855108375358E-2</v>
      </c>
      <c r="K465" s="462"/>
      <c r="L465" s="462"/>
      <c r="M465" s="2330" t="s">
        <v>383</v>
      </c>
      <c r="N465" s="2045"/>
      <c r="O465" s="574">
        <v>-4.4809175247940577E-2</v>
      </c>
      <c r="P465" s="462"/>
      <c r="Q465" s="462"/>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39" t="s">
        <v>350</v>
      </c>
      <c r="D466" s="2045"/>
      <c r="E466" s="572">
        <v>-3.3010146552662281E-2</v>
      </c>
      <c r="F466" s="462"/>
      <c r="G466" s="462"/>
      <c r="H466" s="2334" t="s">
        <v>389</v>
      </c>
      <c r="I466" s="2045"/>
      <c r="J466" s="573">
        <v>2.9753711361441577E-2</v>
      </c>
      <c r="K466" s="462"/>
      <c r="L466" s="462"/>
      <c r="M466" s="2330" t="s">
        <v>372</v>
      </c>
      <c r="N466" s="2045"/>
      <c r="O466" s="574">
        <v>4.4537964417672361E-2</v>
      </c>
      <c r="P466" s="462"/>
      <c r="Q466" s="462"/>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39" t="s">
        <v>364</v>
      </c>
      <c r="D467" s="2045"/>
      <c r="E467" s="572">
        <v>-3.1821608039567476E-2</v>
      </c>
      <c r="F467" s="462"/>
      <c r="G467" s="462"/>
      <c r="H467" s="2334" t="s">
        <v>359</v>
      </c>
      <c r="I467" s="2045"/>
      <c r="J467" s="573">
        <v>-2.9663704595557821E-2</v>
      </c>
      <c r="K467" s="462"/>
      <c r="L467" s="462"/>
      <c r="M467" s="2330" t="s">
        <v>386</v>
      </c>
      <c r="N467" s="2045"/>
      <c r="O467" s="574">
        <v>2.6941265419242934E-2</v>
      </c>
      <c r="P467" s="462"/>
      <c r="Q467" s="462"/>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39" t="s">
        <v>391</v>
      </c>
      <c r="D468" s="2045"/>
      <c r="E468" s="572">
        <v>2.8324266480245119E-2</v>
      </c>
      <c r="F468" s="462"/>
      <c r="G468" s="462"/>
      <c r="H468" s="2334" t="s">
        <v>391</v>
      </c>
      <c r="I468" s="2045"/>
      <c r="J468" s="573">
        <v>2.9320304823741379E-2</v>
      </c>
      <c r="K468" s="462"/>
      <c r="L468" s="462"/>
      <c r="M468" s="2330" t="s">
        <v>380</v>
      </c>
      <c r="N468" s="2045"/>
      <c r="O468" s="574">
        <v>2.5734907444533307E-2</v>
      </c>
      <c r="P468" s="462"/>
      <c r="Q468" s="462"/>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39" t="s">
        <v>392</v>
      </c>
      <c r="D469" s="2045"/>
      <c r="E469" s="572">
        <v>-2.5245563592759385E-2</v>
      </c>
      <c r="F469" s="462"/>
      <c r="G469" s="462"/>
      <c r="H469" s="2334" t="s">
        <v>360</v>
      </c>
      <c r="I469" s="2045"/>
      <c r="J469" s="573">
        <v>-2.875377733198713E-2</v>
      </c>
      <c r="K469" s="462"/>
      <c r="L469" s="462"/>
      <c r="M469" s="2330" t="s">
        <v>393</v>
      </c>
      <c r="N469" s="2045"/>
      <c r="O469" s="574">
        <v>2.1647003878058953E-2</v>
      </c>
      <c r="P469" s="462"/>
      <c r="Q469" s="462"/>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39" t="s">
        <v>393</v>
      </c>
      <c r="D470" s="2045"/>
      <c r="E470" s="572">
        <v>2.2541183664021247E-2</v>
      </c>
      <c r="F470" s="462"/>
      <c r="G470" s="462"/>
      <c r="H470" s="2334" t="s">
        <v>367</v>
      </c>
      <c r="I470" s="2045"/>
      <c r="J470" s="573">
        <v>-2.7450781717486442E-2</v>
      </c>
      <c r="K470" s="462"/>
      <c r="L470" s="462"/>
      <c r="M470" s="2330" t="s">
        <v>392</v>
      </c>
      <c r="N470" s="2045"/>
      <c r="O470" s="574">
        <v>-2.0956344289143902E-2</v>
      </c>
      <c r="P470" s="462"/>
      <c r="Q470" s="462"/>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39" t="s">
        <v>394</v>
      </c>
      <c r="D471" s="2045"/>
      <c r="E471" s="572">
        <v>1.7977507225720311E-2</v>
      </c>
      <c r="F471" s="462"/>
      <c r="G471" s="462"/>
      <c r="H471" s="2334" t="s">
        <v>386</v>
      </c>
      <c r="I471" s="2045"/>
      <c r="J471" s="573">
        <v>2.4599417158982183E-2</v>
      </c>
      <c r="K471" s="462"/>
      <c r="L471" s="462"/>
      <c r="M471" s="2330" t="s">
        <v>364</v>
      </c>
      <c r="N471" s="2045"/>
      <c r="O471" s="574">
        <v>2.0292343575135985E-2</v>
      </c>
      <c r="P471" s="462"/>
      <c r="Q471" s="462"/>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39" t="s">
        <v>395</v>
      </c>
      <c r="D472" s="2045"/>
      <c r="E472" s="572">
        <v>-1.7196009246870144E-2</v>
      </c>
      <c r="F472" s="462"/>
      <c r="G472" s="462"/>
      <c r="H472" s="2334" t="s">
        <v>365</v>
      </c>
      <c r="I472" s="2045"/>
      <c r="J472" s="573">
        <v>2.2220415620797542E-2</v>
      </c>
      <c r="K472" s="462"/>
      <c r="L472" s="462"/>
      <c r="M472" s="2330" t="s">
        <v>396</v>
      </c>
      <c r="N472" s="2045"/>
      <c r="O472" s="574">
        <v>-2.0287420639723375E-2</v>
      </c>
      <c r="P472" s="462"/>
      <c r="Q472" s="462"/>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39" t="s">
        <v>379</v>
      </c>
      <c r="D473" s="2045"/>
      <c r="E473" s="572">
        <v>-1.4942449732098861E-2</v>
      </c>
      <c r="F473" s="462"/>
      <c r="G473" s="462"/>
      <c r="H473" s="2334" t="s">
        <v>346</v>
      </c>
      <c r="I473" s="2045"/>
      <c r="J473" s="573">
        <v>-2.1054287515283831E-2</v>
      </c>
      <c r="K473" s="462"/>
      <c r="L473" s="462"/>
      <c r="M473" s="2330" t="s">
        <v>389</v>
      </c>
      <c r="N473" s="2045"/>
      <c r="O473" s="574">
        <v>-1.9547913868397087E-2</v>
      </c>
      <c r="P473" s="462"/>
      <c r="Q473" s="462"/>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39" t="s">
        <v>378</v>
      </c>
      <c r="D474" s="2045"/>
      <c r="E474" s="572">
        <v>-1.229332719184663E-2</v>
      </c>
      <c r="F474" s="462"/>
      <c r="G474" s="462"/>
      <c r="H474" s="2334" t="s">
        <v>393</v>
      </c>
      <c r="I474" s="2045"/>
      <c r="J474" s="573">
        <v>1.8052125951092429E-2</v>
      </c>
      <c r="K474" s="462"/>
      <c r="L474" s="462"/>
      <c r="M474" s="2330" t="s">
        <v>384</v>
      </c>
      <c r="N474" s="2045"/>
      <c r="O474" s="574">
        <v>-1.7389547347655573E-2</v>
      </c>
      <c r="P474" s="462"/>
      <c r="Q474" s="462"/>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39" t="s">
        <v>388</v>
      </c>
      <c r="D475" s="2045"/>
      <c r="E475" s="572">
        <v>-1.0108898415534917E-2</v>
      </c>
      <c r="F475" s="462"/>
      <c r="G475" s="462"/>
      <c r="H475" s="2334" t="s">
        <v>396</v>
      </c>
      <c r="I475" s="2045"/>
      <c r="J475" s="573">
        <v>-1.7736194514262303E-2</v>
      </c>
      <c r="K475" s="462"/>
      <c r="L475" s="462"/>
      <c r="M475" s="2330" t="s">
        <v>328</v>
      </c>
      <c r="N475" s="2045"/>
      <c r="O475" s="574">
        <v>1.6098837797978285E-2</v>
      </c>
      <c r="P475" s="462"/>
      <c r="Q475" s="462"/>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39" t="s">
        <v>385</v>
      </c>
      <c r="D476" s="2045"/>
      <c r="E476" s="572">
        <v>9.953301598824996E-3</v>
      </c>
      <c r="F476" s="462"/>
      <c r="G476" s="462"/>
      <c r="H476" s="2334" t="s">
        <v>354</v>
      </c>
      <c r="I476" s="2045"/>
      <c r="J476" s="573">
        <v>-1.737145869975738E-2</v>
      </c>
      <c r="K476" s="462"/>
      <c r="L476" s="462"/>
      <c r="M476" s="2330" t="s">
        <v>395</v>
      </c>
      <c r="N476" s="2045"/>
      <c r="O476" s="574">
        <v>-1.5977265240351573E-2</v>
      </c>
      <c r="P476" s="462"/>
      <c r="Q476" s="462"/>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39" t="s">
        <v>397</v>
      </c>
      <c r="D477" s="2045"/>
      <c r="E477" s="572">
        <v>-9.0630622494941981E-3</v>
      </c>
      <c r="F477" s="462"/>
      <c r="G477" s="462"/>
      <c r="H477" s="2334" t="s">
        <v>394</v>
      </c>
      <c r="I477" s="2045"/>
      <c r="J477" s="573">
        <v>1.3950180108314864E-2</v>
      </c>
      <c r="K477" s="462"/>
      <c r="L477" s="462"/>
      <c r="M477" s="2330" t="s">
        <v>375</v>
      </c>
      <c r="N477" s="2045"/>
      <c r="O477" s="574">
        <v>1.4315952159529717E-2</v>
      </c>
      <c r="P477" s="462"/>
      <c r="Q477" s="462"/>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38" t="s">
        <v>396</v>
      </c>
      <c r="D478" s="2045"/>
      <c r="E478" s="575">
        <v>-6.028730572117935E-3</v>
      </c>
      <c r="F478" s="462"/>
      <c r="G478" s="462"/>
      <c r="H478" s="2334" t="s">
        <v>382</v>
      </c>
      <c r="I478" s="2045"/>
      <c r="J478" s="573">
        <v>-1.1807391771359281E-2</v>
      </c>
      <c r="K478" s="462"/>
      <c r="L478" s="462"/>
      <c r="M478" s="2330" t="s">
        <v>387</v>
      </c>
      <c r="N478" s="2045"/>
      <c r="O478" s="574">
        <v>1.1871200992104409E-2</v>
      </c>
      <c r="P478" s="462"/>
      <c r="Q478" s="462"/>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044"/>
      <c r="D479" s="2045"/>
      <c r="E479" s="478"/>
      <c r="F479" s="462"/>
      <c r="G479" s="462"/>
      <c r="H479" s="2334" t="s">
        <v>368</v>
      </c>
      <c r="I479" s="2045"/>
      <c r="J479" s="573">
        <v>8.886599227089868E-3</v>
      </c>
      <c r="K479" s="462"/>
      <c r="L479" s="462"/>
      <c r="M479" s="2330" t="s">
        <v>388</v>
      </c>
      <c r="N479" s="2045"/>
      <c r="O479" s="574">
        <v>1.1737371546900003E-2</v>
      </c>
      <c r="P479" s="462"/>
      <c r="Q479" s="462"/>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044"/>
      <c r="D480" s="2045"/>
      <c r="E480" s="478"/>
      <c r="F480" s="462"/>
      <c r="G480" s="462"/>
      <c r="H480" s="2334" t="s">
        <v>344</v>
      </c>
      <c r="I480" s="2045"/>
      <c r="J480" s="573">
        <v>-7.8426065757649498E-3</v>
      </c>
      <c r="K480" s="462"/>
      <c r="L480" s="462"/>
      <c r="M480" s="2330" t="s">
        <v>394</v>
      </c>
      <c r="N480" s="2045"/>
      <c r="O480" s="574">
        <v>1.1703077366090848E-2</v>
      </c>
      <c r="P480" s="462"/>
      <c r="Q480" s="462"/>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044"/>
      <c r="D481" s="2045"/>
      <c r="E481" s="462"/>
      <c r="F481" s="462"/>
      <c r="G481" s="462"/>
      <c r="H481" s="2335" t="s">
        <v>357</v>
      </c>
      <c r="I481" s="2045"/>
      <c r="J481" s="576">
        <v>2.5301730099635666E-3</v>
      </c>
      <c r="K481" s="462"/>
      <c r="L481" s="462"/>
      <c r="M481" s="2330" t="s">
        <v>379</v>
      </c>
      <c r="N481" s="2045"/>
      <c r="O481" s="574">
        <v>1.1413225334261385E-2</v>
      </c>
      <c r="P481" s="462"/>
      <c r="Q481" s="462"/>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42" t="s">
        <v>228</v>
      </c>
      <c r="D482" s="2045"/>
      <c r="E482" s="2045"/>
      <c r="F482" s="462"/>
      <c r="G482" s="462"/>
      <c r="H482" s="2044"/>
      <c r="I482" s="2045"/>
      <c r="J482" s="478"/>
      <c r="K482" s="462"/>
      <c r="L482" s="462"/>
      <c r="M482" s="2330" t="s">
        <v>350</v>
      </c>
      <c r="N482" s="2045"/>
      <c r="O482" s="574">
        <v>8.8453088676367295E-3</v>
      </c>
      <c r="P482" s="462"/>
      <c r="Q482" s="462"/>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044"/>
      <c r="D483" s="2045"/>
      <c r="E483" s="554" t="s">
        <v>229</v>
      </c>
      <c r="F483" s="462"/>
      <c r="G483" s="462"/>
      <c r="H483" s="2044"/>
      <c r="I483" s="2045"/>
      <c r="J483" s="478"/>
      <c r="K483" s="462"/>
      <c r="L483" s="462"/>
      <c r="M483" s="2330" t="s">
        <v>397</v>
      </c>
      <c r="N483" s="2045"/>
      <c r="O483" s="574">
        <v>3.9967584866514123E-3</v>
      </c>
      <c r="P483" s="462"/>
      <c r="Q483" s="462"/>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53" t="s">
        <v>340</v>
      </c>
      <c r="D484" s="2045"/>
      <c r="E484" s="569">
        <v>2.7722813045016892E-2</v>
      </c>
      <c r="F484" s="462"/>
      <c r="G484" s="462"/>
      <c r="H484" s="2044"/>
      <c r="I484" s="2045"/>
      <c r="J484" s="462"/>
      <c r="K484" s="462"/>
      <c r="L484" s="462"/>
      <c r="M484" s="2333" t="s">
        <v>381</v>
      </c>
      <c r="N484" s="2045"/>
      <c r="O484" s="577">
        <v>1.0126553749041956E-4</v>
      </c>
      <c r="P484" s="462"/>
      <c r="Q484" s="462"/>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39" t="s">
        <v>330</v>
      </c>
      <c r="D485" s="2045"/>
      <c r="E485" s="572">
        <v>0.30394260374532422</v>
      </c>
      <c r="F485" s="462"/>
      <c r="G485" s="462"/>
      <c r="H485" s="2336" t="s">
        <v>228</v>
      </c>
      <c r="I485" s="2045"/>
      <c r="J485" s="2045"/>
      <c r="K485" s="462"/>
      <c r="L485" s="462"/>
      <c r="M485" s="2044"/>
      <c r="N485" s="2045"/>
      <c r="O485" s="478"/>
      <c r="P485" s="462"/>
      <c r="Q485" s="462"/>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39" t="s">
        <v>345</v>
      </c>
      <c r="D486" s="2045"/>
      <c r="E486" s="572">
        <v>2.5985358867342788E-2</v>
      </c>
      <c r="F486" s="462"/>
      <c r="G486" s="462"/>
      <c r="H486" s="2044"/>
      <c r="I486" s="2045"/>
      <c r="J486" s="555" t="s">
        <v>229</v>
      </c>
      <c r="K486" s="462"/>
      <c r="L486" s="462"/>
      <c r="M486" s="2044"/>
      <c r="N486" s="2045"/>
      <c r="O486" s="478"/>
      <c r="P486" s="462"/>
      <c r="Q486" s="462"/>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39" t="s">
        <v>380</v>
      </c>
      <c r="D487" s="2045"/>
      <c r="E487" s="572">
        <v>3.2816954925424476E-3</v>
      </c>
      <c r="F487" s="462"/>
      <c r="G487" s="462"/>
      <c r="H487" s="2344" t="s">
        <v>340</v>
      </c>
      <c r="I487" s="2045"/>
      <c r="J487" s="570">
        <v>6.5716945698037293E-2</v>
      </c>
      <c r="K487" s="462"/>
      <c r="L487" s="462"/>
      <c r="M487" s="2044"/>
      <c r="N487" s="2045"/>
      <c r="O487" s="462"/>
      <c r="P487" s="462"/>
      <c r="Q487" s="462"/>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39" t="s">
        <v>393</v>
      </c>
      <c r="D488" s="2045"/>
      <c r="E488" s="572">
        <v>5.0810496097513833E-4</v>
      </c>
      <c r="F488" s="462"/>
      <c r="G488" s="462"/>
      <c r="H488" s="2334" t="s">
        <v>330</v>
      </c>
      <c r="I488" s="2045"/>
      <c r="J488" s="573">
        <v>0.35722901041660182</v>
      </c>
      <c r="K488" s="462"/>
      <c r="L488" s="462"/>
      <c r="M488" s="2332" t="s">
        <v>228</v>
      </c>
      <c r="N488" s="2045"/>
      <c r="O488" s="2045"/>
      <c r="P488" s="462"/>
      <c r="Q488" s="462"/>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39" t="s">
        <v>387</v>
      </c>
      <c r="D489" s="2045"/>
      <c r="E489" s="572">
        <v>1.508420944435436E-3</v>
      </c>
      <c r="F489" s="462"/>
      <c r="G489" s="462"/>
      <c r="H489" s="2334" t="s">
        <v>345</v>
      </c>
      <c r="I489" s="2045"/>
      <c r="J489" s="573">
        <v>1.2705418651049906E-2</v>
      </c>
      <c r="K489" s="462"/>
      <c r="L489" s="462"/>
      <c r="M489" s="2044"/>
      <c r="N489" s="2045"/>
      <c r="O489" s="556" t="s">
        <v>229</v>
      </c>
      <c r="P489" s="462"/>
      <c r="Q489" s="462"/>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39" t="s">
        <v>363</v>
      </c>
      <c r="D490" s="2045"/>
      <c r="E490" s="572">
        <v>8.3176840731132989E-3</v>
      </c>
      <c r="F490" s="462"/>
      <c r="G490" s="462"/>
      <c r="H490" s="2334" t="s">
        <v>380</v>
      </c>
      <c r="I490" s="2045"/>
      <c r="J490" s="573">
        <v>1.7767478640860867E-3</v>
      </c>
      <c r="K490" s="462"/>
      <c r="L490" s="462"/>
      <c r="M490" s="2343" t="s">
        <v>340</v>
      </c>
      <c r="N490" s="2045"/>
      <c r="O490" s="571">
        <v>2.638417396307598E-2</v>
      </c>
      <c r="P490" s="462"/>
      <c r="Q490" s="462"/>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39" t="s">
        <v>325</v>
      </c>
      <c r="D491" s="2045"/>
      <c r="E491" s="572">
        <v>0.36921911876157254</v>
      </c>
      <c r="F491" s="462"/>
      <c r="G491" s="462"/>
      <c r="H491" s="2334" t="s">
        <v>393</v>
      </c>
      <c r="I491" s="2045"/>
      <c r="J491" s="573">
        <v>3.2587925135410474E-4</v>
      </c>
      <c r="K491" s="462"/>
      <c r="L491" s="462"/>
      <c r="M491" s="2330" t="s">
        <v>330</v>
      </c>
      <c r="N491" s="2045"/>
      <c r="O491" s="574">
        <v>0.25870253850096869</v>
      </c>
      <c r="P491" s="462"/>
      <c r="Q491" s="462"/>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39" t="s">
        <v>333</v>
      </c>
      <c r="D492" s="2045"/>
      <c r="E492" s="572">
        <v>2.2272819310209663E-2</v>
      </c>
      <c r="F492" s="462"/>
      <c r="G492" s="462"/>
      <c r="H492" s="2334" t="s">
        <v>387</v>
      </c>
      <c r="I492" s="2045"/>
      <c r="J492" s="573">
        <v>1.2878411923077167E-3</v>
      </c>
      <c r="K492" s="462"/>
      <c r="L492" s="462"/>
      <c r="M492" s="2330" t="s">
        <v>345</v>
      </c>
      <c r="N492" s="2045"/>
      <c r="O492" s="574">
        <v>1.4605286378278617E-2</v>
      </c>
      <c r="P492" s="462"/>
      <c r="Q492" s="462"/>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39" t="s">
        <v>359</v>
      </c>
      <c r="D493" s="2045"/>
      <c r="E493" s="572">
        <v>1.2497952082768455E-2</v>
      </c>
      <c r="F493" s="462"/>
      <c r="G493" s="462"/>
      <c r="H493" s="2334" t="s">
        <v>363</v>
      </c>
      <c r="I493" s="2045"/>
      <c r="J493" s="573">
        <v>2.8780558695486414E-3</v>
      </c>
      <c r="K493" s="462"/>
      <c r="L493" s="462"/>
      <c r="M493" s="2330" t="s">
        <v>380</v>
      </c>
      <c r="N493" s="2045"/>
      <c r="O493" s="574">
        <v>6.622854611786958E-4</v>
      </c>
      <c r="P493" s="462"/>
      <c r="Q493" s="462"/>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39" t="s">
        <v>389</v>
      </c>
      <c r="D494" s="2045"/>
      <c r="E494" s="572">
        <v>1.2119836453803716E-3</v>
      </c>
      <c r="F494" s="462"/>
      <c r="G494" s="462"/>
      <c r="H494" s="2334" t="s">
        <v>325</v>
      </c>
      <c r="I494" s="2045"/>
      <c r="J494" s="573">
        <v>0.35153722779741231</v>
      </c>
      <c r="K494" s="462"/>
      <c r="L494" s="462"/>
      <c r="M494" s="2330" t="s">
        <v>393</v>
      </c>
      <c r="N494" s="2045"/>
      <c r="O494" s="574">
        <v>4.6859277689669936E-4</v>
      </c>
      <c r="P494" s="462"/>
      <c r="Q494" s="462"/>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39" t="s">
        <v>370</v>
      </c>
      <c r="D495" s="2045"/>
      <c r="E495" s="572">
        <v>6.8516671069086179E-3</v>
      </c>
      <c r="F495" s="462"/>
      <c r="G495" s="462"/>
      <c r="H495" s="2334" t="s">
        <v>333</v>
      </c>
      <c r="I495" s="2045"/>
      <c r="J495" s="573">
        <v>3.0067384184440651E-3</v>
      </c>
      <c r="K495" s="462"/>
      <c r="L495" s="462"/>
      <c r="M495" s="2330" t="s">
        <v>387</v>
      </c>
      <c r="N495" s="2045"/>
      <c r="O495" s="574">
        <v>1.4092541299494071E-4</v>
      </c>
      <c r="P495" s="462"/>
      <c r="Q495" s="462"/>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39" t="s">
        <v>355</v>
      </c>
      <c r="D496" s="2045"/>
      <c r="E496" s="572">
        <v>1.3759060736398137E-2</v>
      </c>
      <c r="F496" s="462"/>
      <c r="G496" s="462"/>
      <c r="H496" s="2334" t="s">
        <v>359</v>
      </c>
      <c r="I496" s="2045"/>
      <c r="J496" s="573">
        <v>8.7993537033251822E-4</v>
      </c>
      <c r="K496" s="462"/>
      <c r="L496" s="462"/>
      <c r="M496" s="2330" t="s">
        <v>363</v>
      </c>
      <c r="N496" s="2045"/>
      <c r="O496" s="574">
        <v>1.6026778558590273E-2</v>
      </c>
      <c r="P496" s="462"/>
      <c r="Q496" s="462"/>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39" t="s">
        <v>377</v>
      </c>
      <c r="D497" s="2045"/>
      <c r="E497" s="572">
        <v>4.1338936052545301E-3</v>
      </c>
      <c r="F497" s="462"/>
      <c r="G497" s="462"/>
      <c r="H497" s="2334" t="s">
        <v>389</v>
      </c>
      <c r="I497" s="2045"/>
      <c r="J497" s="573">
        <v>8.8528333977997754E-4</v>
      </c>
      <c r="K497" s="462"/>
      <c r="L497" s="462"/>
      <c r="M497" s="2330" t="s">
        <v>325</v>
      </c>
      <c r="N497" s="2045"/>
      <c r="O497" s="574">
        <v>0.23566473941974264</v>
      </c>
      <c r="P497" s="462"/>
      <c r="Q497" s="462"/>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339" t="s">
        <v>358</v>
      </c>
      <c r="D498" s="2045"/>
      <c r="E498" s="572">
        <v>1.3148387217667925E-2</v>
      </c>
      <c r="F498" s="462"/>
      <c r="G498" s="462"/>
      <c r="H498" s="2334" t="s">
        <v>370</v>
      </c>
      <c r="I498" s="2045"/>
      <c r="J498" s="573">
        <v>2.2028387814012136E-3</v>
      </c>
      <c r="K498" s="462"/>
      <c r="L498" s="462"/>
      <c r="M498" s="2330" t="s">
        <v>333</v>
      </c>
      <c r="N498" s="2045"/>
      <c r="O498" s="574">
        <v>0.21866788439106755</v>
      </c>
      <c r="P498" s="462"/>
      <c r="Q498" s="462"/>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339" t="s">
        <v>336</v>
      </c>
      <c r="D499" s="2045"/>
      <c r="E499" s="572">
        <v>0.18370042862769564</v>
      </c>
      <c r="F499" s="462"/>
      <c r="G499" s="462"/>
      <c r="H499" s="2334" t="s">
        <v>355</v>
      </c>
      <c r="I499" s="2045"/>
      <c r="J499" s="573">
        <v>7.9452382586713659E-3</v>
      </c>
      <c r="K499" s="462"/>
      <c r="L499" s="462"/>
      <c r="M499" s="2330" t="s">
        <v>359</v>
      </c>
      <c r="N499" s="2045"/>
      <c r="O499" s="574">
        <v>1.440617945938087E-2</v>
      </c>
      <c r="P499" s="462"/>
      <c r="Q499" s="462"/>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39" t="s">
        <v>366</v>
      </c>
      <c r="D500" s="2045"/>
      <c r="E500" s="572">
        <v>6.2991815745803625E-3</v>
      </c>
      <c r="F500" s="462"/>
      <c r="G500" s="462"/>
      <c r="H500" s="2334" t="s">
        <v>377</v>
      </c>
      <c r="I500" s="2045"/>
      <c r="J500" s="573">
        <v>2.1183960860123347E-3</v>
      </c>
      <c r="K500" s="462"/>
      <c r="L500" s="462"/>
      <c r="M500" s="2330" t="s">
        <v>389</v>
      </c>
      <c r="N500" s="2045"/>
      <c r="O500" s="574">
        <v>3.8212093660627117E-4</v>
      </c>
      <c r="P500" s="462"/>
      <c r="Q500" s="462"/>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39" t="s">
        <v>392</v>
      </c>
      <c r="D501" s="2045"/>
      <c r="E501" s="572">
        <v>6.3733848111605811E-4</v>
      </c>
      <c r="F501" s="462"/>
      <c r="G501" s="462"/>
      <c r="H501" s="2334" t="s">
        <v>358</v>
      </c>
      <c r="I501" s="2045"/>
      <c r="J501" s="573">
        <v>5.4598182461523563E-3</v>
      </c>
      <c r="K501" s="462"/>
      <c r="L501" s="462"/>
      <c r="M501" s="2330" t="s">
        <v>370</v>
      </c>
      <c r="N501" s="2045"/>
      <c r="O501" s="574">
        <v>6.2862604821655342E-3</v>
      </c>
      <c r="P501" s="462"/>
      <c r="Q501" s="462"/>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339" t="s">
        <v>354</v>
      </c>
      <c r="D502" s="2045"/>
      <c r="E502" s="572">
        <v>1.418193908680654E-2</v>
      </c>
      <c r="F502" s="462"/>
      <c r="G502" s="462"/>
      <c r="H502" s="2334" t="s">
        <v>336</v>
      </c>
      <c r="I502" s="2045"/>
      <c r="J502" s="573">
        <v>4.8338282131038107E-2</v>
      </c>
      <c r="K502" s="462"/>
      <c r="L502" s="462"/>
      <c r="M502" s="2330" t="s">
        <v>355</v>
      </c>
      <c r="N502" s="2045"/>
      <c r="O502" s="574">
        <v>1.1626146256242606E-2</v>
      </c>
      <c r="P502" s="462"/>
      <c r="Q502" s="462"/>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39" t="s">
        <v>368</v>
      </c>
      <c r="D503" s="2045"/>
      <c r="E503" s="572">
        <v>8.5582369990496298E-3</v>
      </c>
      <c r="F503" s="462"/>
      <c r="G503" s="462"/>
      <c r="H503" s="2334" t="s">
        <v>366</v>
      </c>
      <c r="I503" s="2045"/>
      <c r="J503" s="573">
        <v>6.4574573576143025E-3</v>
      </c>
      <c r="K503" s="462"/>
      <c r="L503" s="462"/>
      <c r="M503" s="2330" t="s">
        <v>377</v>
      </c>
      <c r="N503" s="2045"/>
      <c r="O503" s="574">
        <v>2.475315384347834E-3</v>
      </c>
      <c r="P503" s="462"/>
      <c r="Q503" s="462"/>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339" t="s">
        <v>382</v>
      </c>
      <c r="D504" s="2045"/>
      <c r="E504" s="572">
        <v>2.882333725583019E-3</v>
      </c>
      <c r="F504" s="462"/>
      <c r="G504" s="462"/>
      <c r="H504" s="2334" t="s">
        <v>354</v>
      </c>
      <c r="I504" s="2045"/>
      <c r="J504" s="573">
        <v>3.0176757735737636E-4</v>
      </c>
      <c r="K504" s="462"/>
      <c r="L504" s="462"/>
      <c r="M504" s="2330" t="s">
        <v>358</v>
      </c>
      <c r="N504" s="2045"/>
      <c r="O504" s="574">
        <v>4.4292393513827456E-3</v>
      </c>
      <c r="P504" s="462"/>
      <c r="Q504" s="462"/>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339" t="s">
        <v>334</v>
      </c>
      <c r="D505" s="2045"/>
      <c r="E505" s="572">
        <v>0.20507406689887744</v>
      </c>
      <c r="F505" s="462"/>
      <c r="G505" s="462"/>
      <c r="H505" s="2334" t="s">
        <v>368</v>
      </c>
      <c r="I505" s="2045"/>
      <c r="J505" s="578">
        <v>7.8971645822914244E-5</v>
      </c>
      <c r="K505" s="462"/>
      <c r="L505" s="462"/>
      <c r="M505" s="2330" t="s">
        <v>336</v>
      </c>
      <c r="N505" s="2045"/>
      <c r="O505" s="574">
        <v>0.15373523880156958</v>
      </c>
      <c r="P505" s="462"/>
      <c r="Q505" s="462"/>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39" t="s">
        <v>376</v>
      </c>
      <c r="D506" s="2045"/>
      <c r="E506" s="572">
        <v>3.6504936176048933E-3</v>
      </c>
      <c r="F506" s="462"/>
      <c r="G506" s="462"/>
      <c r="H506" s="2334" t="s">
        <v>382</v>
      </c>
      <c r="I506" s="2045"/>
      <c r="J506" s="573">
        <v>1.3941450044236285E-4</v>
      </c>
      <c r="K506" s="462"/>
      <c r="L506" s="462"/>
      <c r="M506" s="2330" t="s">
        <v>366</v>
      </c>
      <c r="N506" s="2045"/>
      <c r="O506" s="574">
        <v>4.0014783086592225E-3</v>
      </c>
      <c r="P506" s="462"/>
      <c r="Q506" s="462"/>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339" t="s">
        <v>341</v>
      </c>
      <c r="D507" s="2045"/>
      <c r="E507" s="572">
        <v>4.3653303933227645E-2</v>
      </c>
      <c r="F507" s="462"/>
      <c r="G507" s="462"/>
      <c r="H507" s="2334" t="s">
        <v>334</v>
      </c>
      <c r="I507" s="2045"/>
      <c r="J507" s="573">
        <v>0.17731826888113414</v>
      </c>
      <c r="K507" s="462"/>
      <c r="L507" s="462"/>
      <c r="M507" s="2330" t="s">
        <v>392</v>
      </c>
      <c r="N507" s="2045"/>
      <c r="O507" s="574">
        <v>4.3916836596513421E-4</v>
      </c>
      <c r="P507" s="462"/>
      <c r="Q507" s="462"/>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39" t="s">
        <v>339</v>
      </c>
      <c r="D508" s="2045"/>
      <c r="E508" s="572">
        <v>5.1550536377966583E-2</v>
      </c>
      <c r="F508" s="462"/>
      <c r="G508" s="462"/>
      <c r="H508" s="2334" t="s">
        <v>376</v>
      </c>
      <c r="I508" s="2045"/>
      <c r="J508" s="573">
        <v>2.229147841773547E-3</v>
      </c>
      <c r="K508" s="462"/>
      <c r="L508" s="462"/>
      <c r="M508" s="2330" t="s">
        <v>354</v>
      </c>
      <c r="N508" s="2045"/>
      <c r="O508" s="574">
        <v>1.9125175983289736E-2</v>
      </c>
      <c r="P508" s="462"/>
      <c r="Q508" s="462"/>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39" t="s">
        <v>396</v>
      </c>
      <c r="D509" s="2045"/>
      <c r="E509" s="579">
        <v>3.6345592311189447E-5</v>
      </c>
      <c r="F509" s="462"/>
      <c r="G509" s="462"/>
      <c r="H509" s="2334" t="s">
        <v>341</v>
      </c>
      <c r="I509" s="2045"/>
      <c r="J509" s="573">
        <v>6.4207980333153142E-2</v>
      </c>
      <c r="K509" s="462"/>
      <c r="L509" s="462"/>
      <c r="M509" s="2330" t="s">
        <v>368</v>
      </c>
      <c r="N509" s="2045"/>
      <c r="O509" s="574">
        <v>2.4978907550276645E-3</v>
      </c>
      <c r="P509" s="462"/>
      <c r="Q509" s="462"/>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39" t="s">
        <v>360</v>
      </c>
      <c r="D510" s="2045"/>
      <c r="E510" s="572">
        <v>8.7272228784273358E-3</v>
      </c>
      <c r="F510" s="462"/>
      <c r="G510" s="462"/>
      <c r="H510" s="2334" t="s">
        <v>339</v>
      </c>
      <c r="I510" s="2045"/>
      <c r="J510" s="573">
        <v>3.6457975833772291E-2</v>
      </c>
      <c r="K510" s="462"/>
      <c r="L510" s="462"/>
      <c r="M510" s="2330" t="s">
        <v>382</v>
      </c>
      <c r="N510" s="2045"/>
      <c r="O510" s="574">
        <v>3.3253774448157043E-3</v>
      </c>
      <c r="P510" s="462"/>
      <c r="Q510" s="462"/>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39" t="s">
        <v>328</v>
      </c>
      <c r="D511" s="2045"/>
      <c r="E511" s="572">
        <v>3.9359813836056336E-2</v>
      </c>
      <c r="F511" s="462"/>
      <c r="G511" s="462"/>
      <c r="H511" s="2334" t="s">
        <v>396</v>
      </c>
      <c r="I511" s="2045"/>
      <c r="J511" s="573">
        <v>3.145725958477482E-4</v>
      </c>
      <c r="K511" s="462"/>
      <c r="L511" s="462"/>
      <c r="M511" s="2330" t="s">
        <v>334</v>
      </c>
      <c r="N511" s="2045"/>
      <c r="O511" s="574">
        <v>0.19010782584860825</v>
      </c>
      <c r="P511" s="462"/>
      <c r="Q511" s="462"/>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39" t="s">
        <v>364</v>
      </c>
      <c r="D512" s="2045"/>
      <c r="E512" s="572">
        <v>1.0126147382238653E-3</v>
      </c>
      <c r="F512" s="462"/>
      <c r="G512" s="462"/>
      <c r="H512" s="2334" t="s">
        <v>360</v>
      </c>
      <c r="I512" s="2045"/>
      <c r="J512" s="573">
        <v>8.2677971085749692E-4</v>
      </c>
      <c r="K512" s="462"/>
      <c r="L512" s="462"/>
      <c r="M512" s="2330" t="s">
        <v>376</v>
      </c>
      <c r="N512" s="2045"/>
      <c r="O512" s="574">
        <v>5.5195753852005838E-3</v>
      </c>
      <c r="P512" s="462"/>
      <c r="Q512" s="462"/>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39" t="s">
        <v>353</v>
      </c>
      <c r="D513" s="2045"/>
      <c r="E513" s="572">
        <v>2.0815189225965734E-2</v>
      </c>
      <c r="F513" s="462"/>
      <c r="G513" s="462"/>
      <c r="H513" s="2334" t="s">
        <v>328</v>
      </c>
      <c r="I513" s="2045"/>
      <c r="J513" s="573">
        <v>0.36914951457782896</v>
      </c>
      <c r="K513" s="462"/>
      <c r="L513" s="462"/>
      <c r="M513" s="2330" t="s">
        <v>341</v>
      </c>
      <c r="N513" s="2045"/>
      <c r="O513" s="574">
        <v>6.0657121264626544E-2</v>
      </c>
      <c r="P513" s="462"/>
      <c r="Q513" s="462"/>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39" t="s">
        <v>369</v>
      </c>
      <c r="D514" s="2045"/>
      <c r="E514" s="572">
        <v>6.7871827152505533E-3</v>
      </c>
      <c r="F514" s="462"/>
      <c r="G514" s="462"/>
      <c r="H514" s="2334" t="s">
        <v>364</v>
      </c>
      <c r="I514" s="2045"/>
      <c r="J514" s="573">
        <v>8.9946017303763736E-3</v>
      </c>
      <c r="K514" s="462"/>
      <c r="L514" s="462"/>
      <c r="M514" s="2330" t="s">
        <v>339</v>
      </c>
      <c r="N514" s="2045"/>
      <c r="O514" s="574">
        <v>4.1931753915840579E-2</v>
      </c>
      <c r="P514" s="462"/>
      <c r="Q514" s="462"/>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39" t="s">
        <v>324</v>
      </c>
      <c r="D515" s="2045"/>
      <c r="E515" s="572">
        <v>0.25652944575306963</v>
      </c>
      <c r="F515" s="462"/>
      <c r="G515" s="462"/>
      <c r="H515" s="2334" t="s">
        <v>353</v>
      </c>
      <c r="I515" s="2045"/>
      <c r="J515" s="573">
        <v>3.2200458079068503E-3</v>
      </c>
      <c r="K515" s="462"/>
      <c r="L515" s="462"/>
      <c r="M515" s="2330" t="s">
        <v>396</v>
      </c>
      <c r="N515" s="2045"/>
      <c r="O515" s="574">
        <v>4.1157943621307399E-4</v>
      </c>
      <c r="P515" s="462"/>
      <c r="Q515" s="462"/>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39" t="s">
        <v>395</v>
      </c>
      <c r="D516" s="2045"/>
      <c r="E516" s="572">
        <v>2.9570273401844348E-4</v>
      </c>
      <c r="F516" s="462"/>
      <c r="G516" s="462"/>
      <c r="H516" s="2334" t="s">
        <v>369</v>
      </c>
      <c r="I516" s="2045"/>
      <c r="J516" s="573">
        <v>4.9228304198121846E-3</v>
      </c>
      <c r="K516" s="462"/>
      <c r="L516" s="462"/>
      <c r="M516" s="2330" t="s">
        <v>360</v>
      </c>
      <c r="N516" s="2045"/>
      <c r="O516" s="574">
        <v>1.6708632848870125E-2</v>
      </c>
      <c r="P516" s="462"/>
      <c r="Q516" s="462"/>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39" t="s">
        <v>394</v>
      </c>
      <c r="D517" s="2045"/>
      <c r="E517" s="572">
        <v>3.2319076605082596E-4</v>
      </c>
      <c r="F517" s="462"/>
      <c r="G517" s="462"/>
      <c r="H517" s="2334" t="s">
        <v>324</v>
      </c>
      <c r="I517" s="2045"/>
      <c r="J517" s="573">
        <v>3.0079781218654983E-2</v>
      </c>
      <c r="K517" s="462"/>
      <c r="L517" s="462"/>
      <c r="M517" s="2330" t="s">
        <v>328</v>
      </c>
      <c r="N517" s="2045"/>
      <c r="O517" s="574">
        <v>2.5917257844561433E-4</v>
      </c>
      <c r="P517" s="462"/>
      <c r="Q517" s="462"/>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39" t="s">
        <v>386</v>
      </c>
      <c r="D518" s="2045"/>
      <c r="E518" s="572">
        <v>2.2150516544829539E-3</v>
      </c>
      <c r="F518" s="462"/>
      <c r="G518" s="462"/>
      <c r="H518" s="2334" t="s">
        <v>394</v>
      </c>
      <c r="I518" s="2045"/>
      <c r="J518" s="573">
        <v>1.946075250544237E-4</v>
      </c>
      <c r="K518" s="462"/>
      <c r="L518" s="462"/>
      <c r="M518" s="2330" t="s">
        <v>364</v>
      </c>
      <c r="N518" s="2045"/>
      <c r="O518" s="574">
        <v>4.117792077713627E-4</v>
      </c>
      <c r="P518" s="462"/>
      <c r="Q518" s="462"/>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39" t="s">
        <v>361</v>
      </c>
      <c r="D519" s="2045"/>
      <c r="E519" s="572">
        <v>1.1520993838685559E-2</v>
      </c>
      <c r="F519" s="462"/>
      <c r="G519" s="462"/>
      <c r="H519" s="2334" t="s">
        <v>390</v>
      </c>
      <c r="I519" s="2045"/>
      <c r="J519" s="573">
        <v>9.5418314861642325E-4</v>
      </c>
      <c r="K519" s="462"/>
      <c r="L519" s="462"/>
      <c r="M519" s="2330" t="s">
        <v>353</v>
      </c>
      <c r="N519" s="2045"/>
      <c r="O519" s="574">
        <v>1.7604375331938978E-2</v>
      </c>
      <c r="P519" s="462"/>
      <c r="Q519" s="462"/>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39" t="s">
        <v>373</v>
      </c>
      <c r="D520" s="2045"/>
      <c r="E520" s="572">
        <v>6.3277599718397975E-3</v>
      </c>
      <c r="F520" s="462"/>
      <c r="G520" s="462"/>
      <c r="H520" s="2334" t="s">
        <v>386</v>
      </c>
      <c r="I520" s="2045"/>
      <c r="J520" s="573">
        <v>6.051313245616271E-4</v>
      </c>
      <c r="K520" s="462"/>
      <c r="L520" s="462"/>
      <c r="M520" s="2330" t="s">
        <v>369</v>
      </c>
      <c r="N520" s="2045"/>
      <c r="O520" s="574">
        <v>5.0995220117299603E-3</v>
      </c>
      <c r="P520" s="462"/>
      <c r="Q520" s="462"/>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39" t="s">
        <v>371</v>
      </c>
      <c r="D521" s="2045"/>
      <c r="E521" s="572">
        <v>5.0762737321545038E-3</v>
      </c>
      <c r="F521" s="462"/>
      <c r="G521" s="462"/>
      <c r="H521" s="2334" t="s">
        <v>361</v>
      </c>
      <c r="I521" s="2045"/>
      <c r="J521" s="573">
        <v>1.4977182131136427E-3</v>
      </c>
      <c r="K521" s="462"/>
      <c r="L521" s="462"/>
      <c r="M521" s="2330" t="s">
        <v>324</v>
      </c>
      <c r="N521" s="2045"/>
      <c r="O521" s="574">
        <v>0.3183009960789237</v>
      </c>
      <c r="P521" s="462"/>
      <c r="Q521" s="462"/>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39" t="s">
        <v>329</v>
      </c>
      <c r="D522" s="2045"/>
      <c r="E522" s="572">
        <v>2.6505120754194995E-2</v>
      </c>
      <c r="F522" s="462"/>
      <c r="G522" s="462"/>
      <c r="H522" s="2334" t="s">
        <v>371</v>
      </c>
      <c r="I522" s="2045"/>
      <c r="J522" s="573">
        <v>4.3504352906205083E-3</v>
      </c>
      <c r="K522" s="462"/>
      <c r="L522" s="462"/>
      <c r="M522" s="2330" t="s">
        <v>395</v>
      </c>
      <c r="N522" s="2045"/>
      <c r="O522" s="574">
        <v>2.5527300456054658E-4</v>
      </c>
      <c r="P522" s="462"/>
      <c r="Q522" s="462"/>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39" t="s">
        <v>381</v>
      </c>
      <c r="D523" s="2045"/>
      <c r="E523" s="572">
        <v>2.3008836116933662E-3</v>
      </c>
      <c r="F523" s="462"/>
      <c r="G523" s="462"/>
      <c r="H523" s="2334" t="s">
        <v>329</v>
      </c>
      <c r="I523" s="2045"/>
      <c r="J523" s="573">
        <v>9.8180317738299314E-2</v>
      </c>
      <c r="K523" s="462"/>
      <c r="L523" s="462"/>
      <c r="M523" s="2330" t="s">
        <v>394</v>
      </c>
      <c r="N523" s="2045"/>
      <c r="O523" s="574">
        <v>1.369620198367079E-4</v>
      </c>
      <c r="P523" s="462"/>
      <c r="Q523" s="462"/>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39" t="s">
        <v>375</v>
      </c>
      <c r="D524" s="2045"/>
      <c r="E524" s="572">
        <v>3.0204971642974142E-3</v>
      </c>
      <c r="F524" s="462"/>
      <c r="G524" s="462"/>
      <c r="H524" s="2334" t="s">
        <v>381</v>
      </c>
      <c r="I524" s="2045"/>
      <c r="J524" s="573">
        <v>2.2129932163772181E-3</v>
      </c>
      <c r="K524" s="462"/>
      <c r="L524" s="462"/>
      <c r="M524" s="2330" t="s">
        <v>386</v>
      </c>
      <c r="N524" s="2045"/>
      <c r="O524" s="574">
        <v>7.2583178239009512E-4</v>
      </c>
      <c r="P524" s="462"/>
      <c r="Q524" s="462"/>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39" t="s">
        <v>372</v>
      </c>
      <c r="D525" s="2045"/>
      <c r="E525" s="572">
        <v>4.8352213019799278E-3</v>
      </c>
      <c r="F525" s="462"/>
      <c r="G525" s="462"/>
      <c r="H525" s="2334" t="s">
        <v>375</v>
      </c>
      <c r="I525" s="2045"/>
      <c r="J525" s="573">
        <v>3.3268182632423191E-3</v>
      </c>
      <c r="K525" s="462"/>
      <c r="L525" s="462"/>
      <c r="M525" s="2330" t="s">
        <v>361</v>
      </c>
      <c r="N525" s="2045"/>
      <c r="O525" s="574">
        <v>5.4309065701568203E-3</v>
      </c>
      <c r="P525" s="462"/>
      <c r="Q525" s="462"/>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39" t="s">
        <v>374</v>
      </c>
      <c r="D526" s="2045"/>
      <c r="E526" s="572">
        <v>3.707449134303559E-3</v>
      </c>
      <c r="F526" s="462"/>
      <c r="G526" s="462"/>
      <c r="H526" s="2334" t="s">
        <v>372</v>
      </c>
      <c r="I526" s="2045"/>
      <c r="J526" s="573">
        <v>4.2456333282534699E-3</v>
      </c>
      <c r="K526" s="462"/>
      <c r="L526" s="462"/>
      <c r="M526" s="2330" t="s">
        <v>373</v>
      </c>
      <c r="N526" s="2045"/>
      <c r="O526" s="574">
        <v>2.8225700362777715E-3</v>
      </c>
      <c r="P526" s="462"/>
      <c r="Q526" s="462"/>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39" t="s">
        <v>347</v>
      </c>
      <c r="D527" s="2045"/>
      <c r="E527" s="572">
        <v>2.5672213477478188E-2</v>
      </c>
      <c r="F527" s="462"/>
      <c r="G527" s="462"/>
      <c r="H527" s="2334" t="s">
        <v>374</v>
      </c>
      <c r="I527" s="2045"/>
      <c r="J527" s="573">
        <v>4.2229107664307737E-3</v>
      </c>
      <c r="K527" s="462"/>
      <c r="L527" s="462"/>
      <c r="M527" s="2330" t="s">
        <v>371</v>
      </c>
      <c r="N527" s="2045"/>
      <c r="O527" s="574">
        <v>4.9877435992768315E-3</v>
      </c>
      <c r="P527" s="462"/>
      <c r="Q527" s="462"/>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39" t="s">
        <v>388</v>
      </c>
      <c r="D528" s="2045"/>
      <c r="E528" s="572">
        <v>1.0218982717560436E-4</v>
      </c>
      <c r="F528" s="462"/>
      <c r="G528" s="462"/>
      <c r="H528" s="2334" t="s">
        <v>347</v>
      </c>
      <c r="I528" s="2045"/>
      <c r="J528" s="573">
        <v>2.3239147422953351E-2</v>
      </c>
      <c r="K528" s="462"/>
      <c r="L528" s="462"/>
      <c r="M528" s="2330" t="s">
        <v>329</v>
      </c>
      <c r="N528" s="2045"/>
      <c r="O528" s="574">
        <v>0.29401265048996705</v>
      </c>
      <c r="P528" s="462"/>
      <c r="Q528" s="462"/>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39" t="s">
        <v>337</v>
      </c>
      <c r="D529" s="2045"/>
      <c r="E529" s="572">
        <v>0.11669176770114513</v>
      </c>
      <c r="F529" s="462"/>
      <c r="G529" s="462"/>
      <c r="H529" s="2334" t="s">
        <v>388</v>
      </c>
      <c r="I529" s="2045"/>
      <c r="J529" s="573">
        <v>1.2843530443713204E-3</v>
      </c>
      <c r="K529" s="462"/>
      <c r="L529" s="462"/>
      <c r="M529" s="2330" t="s">
        <v>381</v>
      </c>
      <c r="N529" s="2045"/>
      <c r="O529" s="580">
        <v>1.0254709083223571E-8</v>
      </c>
      <c r="P529" s="462"/>
      <c r="Q529" s="462"/>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39" t="s">
        <v>391</v>
      </c>
      <c r="D530" s="2045"/>
      <c r="E530" s="572">
        <v>8.0226407164393722E-4</v>
      </c>
      <c r="F530" s="462"/>
      <c r="G530" s="462"/>
      <c r="H530" s="2334" t="s">
        <v>337</v>
      </c>
      <c r="I530" s="2045"/>
      <c r="J530" s="573">
        <v>0.11224316148594794</v>
      </c>
      <c r="K530" s="462"/>
      <c r="L530" s="462"/>
      <c r="M530" s="2330" t="s">
        <v>375</v>
      </c>
      <c r="N530" s="2045"/>
      <c r="O530" s="574">
        <v>2.0494648623394358E-4</v>
      </c>
      <c r="P530" s="462"/>
      <c r="Q530" s="462"/>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39" t="s">
        <v>383</v>
      </c>
      <c r="D531" s="2045"/>
      <c r="E531" s="572">
        <v>2.5018478607483994E-3</v>
      </c>
      <c r="F531" s="462"/>
      <c r="G531" s="462"/>
      <c r="H531" s="2334" t="s">
        <v>391</v>
      </c>
      <c r="I531" s="2045"/>
      <c r="J531" s="573">
        <v>8.5968027495711202E-4</v>
      </c>
      <c r="K531" s="462"/>
      <c r="L531" s="462"/>
      <c r="M531" s="2330" t="s">
        <v>372</v>
      </c>
      <c r="N531" s="2045"/>
      <c r="O531" s="574">
        <v>1.9836302744698493E-3</v>
      </c>
      <c r="P531" s="462"/>
      <c r="Q531" s="462"/>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39" t="s">
        <v>322</v>
      </c>
      <c r="D532" s="2045"/>
      <c r="E532" s="572">
        <v>0.58810728380160116</v>
      </c>
      <c r="F532" s="462"/>
      <c r="G532" s="462"/>
      <c r="H532" s="2334" t="s">
        <v>383</v>
      </c>
      <c r="I532" s="2045"/>
      <c r="J532" s="573">
        <v>2.0769022377811635E-3</v>
      </c>
      <c r="K532" s="462"/>
      <c r="L532" s="462"/>
      <c r="M532" s="2330" t="s">
        <v>374</v>
      </c>
      <c r="N532" s="2045"/>
      <c r="O532" s="574">
        <v>2.3141469640203848E-3</v>
      </c>
      <c r="P532" s="462"/>
      <c r="Q532" s="462"/>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39" t="s">
        <v>344</v>
      </c>
      <c r="D533" s="2045"/>
      <c r="E533" s="572">
        <v>2.423255851000982E-2</v>
      </c>
      <c r="F533" s="462"/>
      <c r="G533" s="462"/>
      <c r="H533" s="2334" t="s">
        <v>322</v>
      </c>
      <c r="I533" s="2045"/>
      <c r="J533" s="573">
        <v>0.5413758147351968</v>
      </c>
      <c r="K533" s="462"/>
      <c r="L533" s="462"/>
      <c r="M533" s="2330" t="s">
        <v>347</v>
      </c>
      <c r="N533" s="2045"/>
      <c r="O533" s="574">
        <v>9.5809348843989631E-3</v>
      </c>
      <c r="P533" s="462"/>
      <c r="Q533" s="462"/>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39" t="s">
        <v>346</v>
      </c>
      <c r="D534" s="2045"/>
      <c r="E534" s="572">
        <v>1.4817877939827485E-2</v>
      </c>
      <c r="F534" s="462"/>
      <c r="G534" s="462"/>
      <c r="H534" s="2334" t="s">
        <v>344</v>
      </c>
      <c r="I534" s="2045"/>
      <c r="J534" s="578">
        <v>6.1506477902231626E-5</v>
      </c>
      <c r="K534" s="462"/>
      <c r="L534" s="462"/>
      <c r="M534" s="2330" t="s">
        <v>388</v>
      </c>
      <c r="N534" s="2045"/>
      <c r="O534" s="574">
        <v>1.3776589082997777E-4</v>
      </c>
      <c r="P534" s="462"/>
      <c r="Q534" s="462"/>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39" t="s">
        <v>357</v>
      </c>
      <c r="D535" s="2045"/>
      <c r="E535" s="572">
        <v>4.0139181411564355E-3</v>
      </c>
      <c r="F535" s="462"/>
      <c r="G535" s="462"/>
      <c r="H535" s="2334" t="s">
        <v>346</v>
      </c>
      <c r="I535" s="2045"/>
      <c r="J535" s="573">
        <v>4.4328302277623656E-4</v>
      </c>
      <c r="K535" s="462"/>
      <c r="L535" s="462"/>
      <c r="M535" s="2330" t="s">
        <v>337</v>
      </c>
      <c r="N535" s="2045"/>
      <c r="O535" s="574">
        <v>9.2981332067921425E-3</v>
      </c>
      <c r="P535" s="462"/>
      <c r="Q535" s="462"/>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39" t="s">
        <v>350</v>
      </c>
      <c r="D536" s="2045"/>
      <c r="E536" s="572">
        <v>1.0896697754282415E-3</v>
      </c>
      <c r="F536" s="462"/>
      <c r="G536" s="462"/>
      <c r="H536" s="2334" t="s">
        <v>357</v>
      </c>
      <c r="I536" s="2045"/>
      <c r="J536" s="578">
        <v>6.4017754603480947E-6</v>
      </c>
      <c r="K536" s="462"/>
      <c r="L536" s="462"/>
      <c r="M536" s="2330" t="s">
        <v>383</v>
      </c>
      <c r="N536" s="2045"/>
      <c r="O536" s="574">
        <v>2.0078621864006506E-3</v>
      </c>
      <c r="P536" s="462"/>
      <c r="Q536" s="462"/>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39" t="s">
        <v>385</v>
      </c>
      <c r="D537" s="2045"/>
      <c r="E537" s="579">
        <v>9.9068212717172226E-5</v>
      </c>
      <c r="F537" s="462"/>
      <c r="G537" s="462"/>
      <c r="H537" s="2334" t="s">
        <v>350</v>
      </c>
      <c r="I537" s="2045"/>
      <c r="J537" s="573">
        <v>3.3289814957141388E-2</v>
      </c>
      <c r="K537" s="462"/>
      <c r="L537" s="462"/>
      <c r="M537" s="2330" t="s">
        <v>322</v>
      </c>
      <c r="N537" s="2045"/>
      <c r="O537" s="574">
        <v>0.33277496251423438</v>
      </c>
      <c r="P537" s="462"/>
      <c r="Q537" s="462"/>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39" t="s">
        <v>378</v>
      </c>
      <c r="D538" s="2045"/>
      <c r="E538" s="572">
        <v>1.5112589344579575E-4</v>
      </c>
      <c r="F538" s="462"/>
      <c r="G538" s="462"/>
      <c r="H538" s="2334" t="s">
        <v>378</v>
      </c>
      <c r="I538" s="2045"/>
      <c r="J538" s="573">
        <v>2.8954981179524042E-3</v>
      </c>
      <c r="K538" s="462"/>
      <c r="L538" s="462"/>
      <c r="M538" s="2330" t="s">
        <v>344</v>
      </c>
      <c r="N538" s="2045"/>
      <c r="O538" s="574">
        <v>8.3128077639267328E-2</v>
      </c>
      <c r="P538" s="462"/>
      <c r="Q538" s="462"/>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39" t="s">
        <v>321</v>
      </c>
      <c r="D539" s="2045"/>
      <c r="E539" s="572">
        <v>0.68792637747789187</v>
      </c>
      <c r="F539" s="462"/>
      <c r="G539" s="462"/>
      <c r="H539" s="2334" t="s">
        <v>321</v>
      </c>
      <c r="I539" s="2045"/>
      <c r="J539" s="573">
        <v>0.55942449602086153</v>
      </c>
      <c r="K539" s="462"/>
      <c r="L539" s="462"/>
      <c r="M539" s="2330" t="s">
        <v>346</v>
      </c>
      <c r="N539" s="2045"/>
      <c r="O539" s="574">
        <v>4.7617243770517716E-2</v>
      </c>
      <c r="P539" s="462"/>
      <c r="Q539" s="462"/>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39" t="s">
        <v>397</v>
      </c>
      <c r="D540" s="2045"/>
      <c r="E540" s="579">
        <v>8.2139097338206838E-5</v>
      </c>
      <c r="F540" s="462"/>
      <c r="G540" s="462"/>
      <c r="H540" s="2334" t="s">
        <v>384</v>
      </c>
      <c r="I540" s="2045"/>
      <c r="J540" s="573">
        <v>9.9018062394249794E-4</v>
      </c>
      <c r="K540" s="462"/>
      <c r="L540" s="462"/>
      <c r="M540" s="2330" t="s">
        <v>357</v>
      </c>
      <c r="N540" s="2045"/>
      <c r="O540" s="574">
        <v>1.7887245754592145E-2</v>
      </c>
      <c r="P540" s="462"/>
      <c r="Q540" s="462"/>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39" t="s">
        <v>384</v>
      </c>
      <c r="D541" s="2045"/>
      <c r="E541" s="572">
        <v>2.3053625350970466E-3</v>
      </c>
      <c r="F541" s="462"/>
      <c r="G541" s="462"/>
      <c r="H541" s="2334" t="s">
        <v>379</v>
      </c>
      <c r="I541" s="2045"/>
      <c r="J541" s="573">
        <v>2.8615436507708671E-3</v>
      </c>
      <c r="K541" s="462"/>
      <c r="L541" s="462"/>
      <c r="M541" s="2330" t="s">
        <v>350</v>
      </c>
      <c r="N541" s="2045"/>
      <c r="O541" s="580">
        <v>7.8239488963892956E-5</v>
      </c>
      <c r="P541" s="462"/>
      <c r="Q541" s="462"/>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39" t="s">
        <v>379</v>
      </c>
      <c r="D542" s="2045"/>
      <c r="E542" s="572">
        <v>2.2327680399630132E-4</v>
      </c>
      <c r="F542" s="462"/>
      <c r="G542" s="462"/>
      <c r="H542" s="2334" t="s">
        <v>323</v>
      </c>
      <c r="I542" s="2045"/>
      <c r="J542" s="573">
        <v>0.51494154806741399</v>
      </c>
      <c r="K542" s="462"/>
      <c r="L542" s="462"/>
      <c r="M542" s="2330" t="s">
        <v>385</v>
      </c>
      <c r="N542" s="2045"/>
      <c r="O542" s="574">
        <v>2.5251163283158671E-3</v>
      </c>
      <c r="P542" s="462"/>
      <c r="Q542" s="462"/>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39" t="s">
        <v>323</v>
      </c>
      <c r="D543" s="2045"/>
      <c r="E543" s="572">
        <v>0.38802831239477287</v>
      </c>
      <c r="F543" s="462"/>
      <c r="G543" s="462"/>
      <c r="H543" s="2334" t="s">
        <v>349</v>
      </c>
      <c r="I543" s="2045"/>
      <c r="J543" s="573">
        <v>2.3245054693126207E-2</v>
      </c>
      <c r="K543" s="462"/>
      <c r="L543" s="462"/>
      <c r="M543" s="2330" t="s">
        <v>378</v>
      </c>
      <c r="N543" s="2045"/>
      <c r="O543" s="574">
        <v>3.1347801651238185E-3</v>
      </c>
      <c r="P543" s="462"/>
      <c r="Q543" s="462"/>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39" t="s">
        <v>349</v>
      </c>
      <c r="D544" s="2045"/>
      <c r="E544" s="572">
        <v>2.5109108138491983E-2</v>
      </c>
      <c r="F544" s="462"/>
      <c r="G544" s="462"/>
      <c r="H544" s="2334" t="s">
        <v>326</v>
      </c>
      <c r="I544" s="2045"/>
      <c r="J544" s="573">
        <v>0.47410502616465811</v>
      </c>
      <c r="K544" s="462"/>
      <c r="L544" s="462"/>
      <c r="M544" s="2330" t="s">
        <v>321</v>
      </c>
      <c r="N544" s="2045"/>
      <c r="O544" s="574">
        <v>0.4805328508882985</v>
      </c>
      <c r="P544" s="462"/>
      <c r="Q544" s="462"/>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39" t="s">
        <v>326</v>
      </c>
      <c r="D545" s="2045"/>
      <c r="E545" s="572">
        <v>0.31306183749633121</v>
      </c>
      <c r="F545" s="462"/>
      <c r="G545" s="462"/>
      <c r="H545" s="2334" t="s">
        <v>367</v>
      </c>
      <c r="I545" s="2045"/>
      <c r="J545" s="573">
        <v>7.5354541690108787E-4</v>
      </c>
      <c r="K545" s="462"/>
      <c r="L545" s="462"/>
      <c r="M545" s="2330" t="s">
        <v>397</v>
      </c>
      <c r="N545" s="2045"/>
      <c r="O545" s="580">
        <v>1.5974078400620089E-5</v>
      </c>
      <c r="P545" s="462"/>
      <c r="Q545" s="462"/>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39" t="s">
        <v>202</v>
      </c>
      <c r="D546" s="2045"/>
      <c r="E546" s="572">
        <v>0.62592907318510904</v>
      </c>
      <c r="F546" s="462"/>
      <c r="G546" s="462"/>
      <c r="H546" s="2334" t="s">
        <v>342</v>
      </c>
      <c r="I546" s="2045"/>
      <c r="J546" s="573">
        <v>4.7516558119624804E-2</v>
      </c>
      <c r="K546" s="462"/>
      <c r="L546" s="462"/>
      <c r="M546" s="2330" t="s">
        <v>384</v>
      </c>
      <c r="N546" s="2045"/>
      <c r="O546" s="574">
        <v>3.0239635695635496E-4</v>
      </c>
      <c r="P546" s="462"/>
      <c r="Q546" s="462"/>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39" t="s">
        <v>212</v>
      </c>
      <c r="D547" s="2045"/>
      <c r="E547" s="572">
        <v>0.15029672536954589</v>
      </c>
      <c r="F547" s="462"/>
      <c r="G547" s="462"/>
      <c r="H547" s="2334" t="s">
        <v>352</v>
      </c>
      <c r="I547" s="2045"/>
      <c r="J547" s="573">
        <v>2.276856993110473E-2</v>
      </c>
      <c r="K547" s="462"/>
      <c r="L547" s="462"/>
      <c r="M547" s="2330" t="s">
        <v>379</v>
      </c>
      <c r="N547" s="2045"/>
      <c r="O547" s="574">
        <v>1.302617125306259E-4</v>
      </c>
      <c r="P547" s="462"/>
      <c r="Q547" s="462"/>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39" t="s">
        <v>204</v>
      </c>
      <c r="D548" s="2045"/>
      <c r="E548" s="572">
        <v>0.60094873478005484</v>
      </c>
      <c r="F548" s="462"/>
      <c r="G548" s="462"/>
      <c r="H548" s="2334" t="s">
        <v>351</v>
      </c>
      <c r="I548" s="2045"/>
      <c r="J548" s="573">
        <v>1.3649454460792763E-2</v>
      </c>
      <c r="K548" s="462"/>
      <c r="L548" s="462"/>
      <c r="M548" s="2330" t="s">
        <v>323</v>
      </c>
      <c r="N548" s="2045"/>
      <c r="O548" s="574">
        <v>8.989490359395344E-2</v>
      </c>
      <c r="P548" s="462"/>
      <c r="Q548" s="462"/>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39" t="s">
        <v>203</v>
      </c>
      <c r="D549" s="2045"/>
      <c r="E549" s="572">
        <v>0.6664300344505375</v>
      </c>
      <c r="F549" s="462"/>
      <c r="G549" s="462"/>
      <c r="H549" s="2334" t="s">
        <v>343</v>
      </c>
      <c r="I549" s="2045"/>
      <c r="J549" s="573">
        <v>5.0789858967305972E-2</v>
      </c>
      <c r="K549" s="462"/>
      <c r="L549" s="462"/>
      <c r="M549" s="2330" t="s">
        <v>349</v>
      </c>
      <c r="N549" s="2045"/>
      <c r="O549" s="574">
        <v>8.7358702172664268E-3</v>
      </c>
      <c r="P549" s="462"/>
      <c r="Q549" s="462"/>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39" t="s">
        <v>219</v>
      </c>
      <c r="D550" s="2045"/>
      <c r="E550" s="572">
        <v>4.976298312334726E-2</v>
      </c>
      <c r="F550" s="462"/>
      <c r="G550" s="462"/>
      <c r="H550" s="2334" t="s">
        <v>335</v>
      </c>
      <c r="I550" s="2045"/>
      <c r="J550" s="573">
        <v>4.6781361911075639E-2</v>
      </c>
      <c r="K550" s="462"/>
      <c r="L550" s="462"/>
      <c r="M550" s="2330" t="s">
        <v>326</v>
      </c>
      <c r="N550" s="2045"/>
      <c r="O550" s="574">
        <v>5.9058674797509543E-2</v>
      </c>
      <c r="P550" s="462"/>
      <c r="Q550" s="462"/>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39" t="s">
        <v>217</v>
      </c>
      <c r="D551" s="2045"/>
      <c r="E551" s="572">
        <v>4.7242202384227563E-2</v>
      </c>
      <c r="F551" s="462"/>
      <c r="G551" s="462"/>
      <c r="H551" s="2334" t="s">
        <v>356</v>
      </c>
      <c r="I551" s="2045"/>
      <c r="J551" s="573">
        <v>1.4844581215133764E-2</v>
      </c>
      <c r="K551" s="462"/>
      <c r="L551" s="462"/>
      <c r="M551" s="2330" t="s">
        <v>367</v>
      </c>
      <c r="N551" s="2045"/>
      <c r="O551" s="574">
        <v>1.4480708026803506E-2</v>
      </c>
      <c r="P551" s="462"/>
      <c r="Q551" s="462"/>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39" t="s">
        <v>210</v>
      </c>
      <c r="D552" s="2045"/>
      <c r="E552" s="572">
        <v>0.29436348196979401</v>
      </c>
      <c r="F552" s="462"/>
      <c r="G552" s="462"/>
      <c r="H552" s="2334" t="s">
        <v>202</v>
      </c>
      <c r="I552" s="2045"/>
      <c r="J552" s="573">
        <v>0.56055212670836019</v>
      </c>
      <c r="K552" s="462"/>
      <c r="L552" s="462"/>
      <c r="M552" s="2330" t="s">
        <v>342</v>
      </c>
      <c r="N552" s="2045"/>
      <c r="O552" s="574">
        <v>8.6662827158937653E-2</v>
      </c>
      <c r="P552" s="462"/>
      <c r="Q552" s="462"/>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39" t="s">
        <v>332</v>
      </c>
      <c r="D553" s="2045"/>
      <c r="E553" s="572">
        <v>0.21350432716824608</v>
      </c>
      <c r="F553" s="462"/>
      <c r="G553" s="462"/>
      <c r="H553" s="2334" t="s">
        <v>212</v>
      </c>
      <c r="I553" s="2045"/>
      <c r="J553" s="573">
        <v>0.19612531548478385</v>
      </c>
      <c r="K553" s="462"/>
      <c r="L553" s="462"/>
      <c r="M553" s="2330" t="s">
        <v>352</v>
      </c>
      <c r="N553" s="2045"/>
      <c r="O553" s="574">
        <v>3.3825634970657111E-2</v>
      </c>
      <c r="P553" s="462"/>
      <c r="Q553" s="462"/>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39" t="s">
        <v>348</v>
      </c>
      <c r="D554" s="2045"/>
      <c r="E554" s="572">
        <v>1.66191529487636E-3</v>
      </c>
      <c r="F554" s="462"/>
      <c r="G554" s="462"/>
      <c r="H554" s="2334" t="s">
        <v>204</v>
      </c>
      <c r="I554" s="2045"/>
      <c r="J554" s="573">
        <v>0.5157106923997653</v>
      </c>
      <c r="K554" s="462"/>
      <c r="L554" s="462"/>
      <c r="M554" s="2330" t="s">
        <v>351</v>
      </c>
      <c r="N554" s="2045"/>
      <c r="O554" s="574">
        <v>3.9778477763937087E-2</v>
      </c>
      <c r="P554" s="462"/>
      <c r="Q554" s="462"/>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39" t="s">
        <v>338</v>
      </c>
      <c r="D555" s="2045"/>
      <c r="E555" s="572">
        <v>0.13954197088536646</v>
      </c>
      <c r="F555" s="462"/>
      <c r="G555" s="462"/>
      <c r="H555" s="2334" t="s">
        <v>203</v>
      </c>
      <c r="I555" s="2045"/>
      <c r="J555" s="573">
        <v>0.5841062305623369</v>
      </c>
      <c r="K555" s="462"/>
      <c r="L555" s="462"/>
      <c r="M555" s="2330" t="s">
        <v>343</v>
      </c>
      <c r="N555" s="2045"/>
      <c r="O555" s="574">
        <v>6.8547888370632623E-2</v>
      </c>
      <c r="P555" s="462"/>
      <c r="Q555" s="462"/>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39" t="s">
        <v>327</v>
      </c>
      <c r="D556" s="2045"/>
      <c r="E556" s="572">
        <v>0.35103557807998276</v>
      </c>
      <c r="F556" s="462"/>
      <c r="G556" s="462"/>
      <c r="H556" s="2334" t="s">
        <v>219</v>
      </c>
      <c r="I556" s="2045"/>
      <c r="J556" s="573">
        <v>5.8768734374999382E-2</v>
      </c>
      <c r="K556" s="462"/>
      <c r="L556" s="462"/>
      <c r="M556" s="2330" t="s">
        <v>335</v>
      </c>
      <c r="N556" s="2045"/>
      <c r="O556" s="574">
        <v>0.17890444270730543</v>
      </c>
      <c r="P556" s="462"/>
      <c r="Q556" s="462"/>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39" t="s">
        <v>365</v>
      </c>
      <c r="D557" s="2045"/>
      <c r="E557" s="572">
        <v>9.6079953294905159E-3</v>
      </c>
      <c r="F557" s="462"/>
      <c r="G557" s="462"/>
      <c r="H557" s="2334" t="s">
        <v>217</v>
      </c>
      <c r="I557" s="2045"/>
      <c r="J557" s="573">
        <v>3.3685148225364885E-2</v>
      </c>
      <c r="K557" s="462"/>
      <c r="L557" s="462"/>
      <c r="M557" s="2330" t="s">
        <v>356</v>
      </c>
      <c r="N557" s="2045"/>
      <c r="O557" s="574">
        <v>2.5074885640139722E-3</v>
      </c>
      <c r="P557" s="462"/>
      <c r="Q557" s="462"/>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39" t="s">
        <v>362</v>
      </c>
      <c r="D558" s="2045"/>
      <c r="E558" s="572">
        <v>9.7716892857198038E-3</v>
      </c>
      <c r="F558" s="462"/>
      <c r="G558" s="462"/>
      <c r="H558" s="2334" t="s">
        <v>210</v>
      </c>
      <c r="I558" s="2045"/>
      <c r="J558" s="573">
        <v>0.31919792032628314</v>
      </c>
      <c r="K558" s="462"/>
      <c r="L558" s="462"/>
      <c r="M558" s="2330" t="s">
        <v>202</v>
      </c>
      <c r="N558" s="2045"/>
      <c r="O558" s="574">
        <v>0.45161909502032854</v>
      </c>
      <c r="P558" s="462"/>
      <c r="Q558" s="462"/>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38" t="s">
        <v>331</v>
      </c>
      <c r="D559" s="2045"/>
      <c r="E559" s="575">
        <v>0.2794924284594168</v>
      </c>
      <c r="F559" s="462"/>
      <c r="G559" s="462"/>
      <c r="H559" s="2334" t="s">
        <v>332</v>
      </c>
      <c r="I559" s="2045"/>
      <c r="J559" s="573">
        <v>0.19007182569634359</v>
      </c>
      <c r="K559" s="462"/>
      <c r="L559" s="462"/>
      <c r="M559" s="2330" t="s">
        <v>212</v>
      </c>
      <c r="N559" s="2045"/>
      <c r="O559" s="574">
        <v>9.8972626269052802E-2</v>
      </c>
      <c r="P559" s="462"/>
      <c r="Q559" s="462"/>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44"/>
      <c r="D560" s="2045"/>
      <c r="E560" s="478"/>
      <c r="F560" s="462"/>
      <c r="G560" s="462"/>
      <c r="H560" s="2334" t="s">
        <v>348</v>
      </c>
      <c r="I560" s="2045"/>
      <c r="J560" s="573">
        <v>3.6203068987565423E-2</v>
      </c>
      <c r="K560" s="462"/>
      <c r="L560" s="462"/>
      <c r="M560" s="2330" t="s">
        <v>204</v>
      </c>
      <c r="N560" s="2045"/>
      <c r="O560" s="574">
        <v>0.43395741270847482</v>
      </c>
      <c r="P560" s="462"/>
      <c r="Q560" s="462"/>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44"/>
      <c r="D561" s="2045"/>
      <c r="E561" s="462"/>
      <c r="F561" s="462"/>
      <c r="G561" s="462"/>
      <c r="H561" s="2334" t="s">
        <v>338</v>
      </c>
      <c r="I561" s="2045"/>
      <c r="J561" s="573">
        <v>8.3236985324717003E-2</v>
      </c>
      <c r="K561" s="462"/>
      <c r="L561" s="462"/>
      <c r="M561" s="2330" t="s">
        <v>203</v>
      </c>
      <c r="N561" s="2045"/>
      <c r="O561" s="574">
        <v>0.54602936014073511</v>
      </c>
      <c r="P561" s="462"/>
      <c r="Q561" s="462"/>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42" t="s">
        <v>230</v>
      </c>
      <c r="D562" s="2045"/>
      <c r="E562" s="2045"/>
      <c r="F562" s="2045"/>
      <c r="G562" s="2045"/>
      <c r="H562" s="2334" t="s">
        <v>327</v>
      </c>
      <c r="I562" s="2045"/>
      <c r="J562" s="573">
        <v>0.2941440337388857</v>
      </c>
      <c r="K562" s="462"/>
      <c r="L562" s="462"/>
      <c r="M562" s="2330" t="s">
        <v>219</v>
      </c>
      <c r="N562" s="2045"/>
      <c r="O562" s="574">
        <v>4.2575299213391045E-2</v>
      </c>
      <c r="P562" s="462"/>
      <c r="Q562" s="462"/>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54" t="s">
        <v>199</v>
      </c>
      <c r="D563" s="2045"/>
      <c r="E563" s="2355" t="s">
        <v>231</v>
      </c>
      <c r="F563" s="2356"/>
      <c r="G563" s="2357"/>
      <c r="H563" s="2334" t="s">
        <v>365</v>
      </c>
      <c r="I563" s="2045"/>
      <c r="J563" s="573">
        <v>4.9374687036098347E-4</v>
      </c>
      <c r="K563" s="462"/>
      <c r="L563" s="462"/>
      <c r="M563" s="2330" t="s">
        <v>217</v>
      </c>
      <c r="N563" s="2045"/>
      <c r="O563" s="574">
        <v>0.13008884098742929</v>
      </c>
      <c r="P563" s="462"/>
      <c r="Q563" s="462"/>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45"/>
      <c r="D564" s="2045"/>
      <c r="E564" s="557" t="s">
        <v>182</v>
      </c>
      <c r="F564" s="558" t="s">
        <v>232</v>
      </c>
      <c r="G564" s="559" t="s">
        <v>233</v>
      </c>
      <c r="H564" s="2334" t="s">
        <v>362</v>
      </c>
      <c r="I564" s="2045"/>
      <c r="J564" s="573">
        <v>1.1812406314470763E-2</v>
      </c>
      <c r="K564" s="462"/>
      <c r="L564" s="462"/>
      <c r="M564" s="2330" t="s">
        <v>210</v>
      </c>
      <c r="N564" s="2045"/>
      <c r="O564" s="574">
        <v>0.30635591317531835</v>
      </c>
      <c r="P564" s="462"/>
      <c r="Q564" s="462"/>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41" t="s">
        <v>200</v>
      </c>
      <c r="D565" s="2045"/>
      <c r="E565" s="581">
        <v>7.3685527212424358</v>
      </c>
      <c r="F565" s="582">
        <v>9.6954641068979406</v>
      </c>
      <c r="G565" s="583">
        <v>9.6954641068979406</v>
      </c>
      <c r="H565" s="2335" t="s">
        <v>331</v>
      </c>
      <c r="I565" s="2045"/>
      <c r="J565" s="576">
        <v>0.20798119762524653</v>
      </c>
      <c r="K565" s="462"/>
      <c r="L565" s="462"/>
      <c r="M565" s="2330" t="s">
        <v>332</v>
      </c>
      <c r="N565" s="2045"/>
      <c r="O565" s="574">
        <v>0.23158903446506332</v>
      </c>
      <c r="P565" s="462"/>
      <c r="Q565" s="462"/>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44"/>
      <c r="D566" s="2045"/>
      <c r="E566" s="478"/>
      <c r="F566" s="478"/>
      <c r="G566" s="478"/>
      <c r="H566" s="2044"/>
      <c r="I566" s="2045"/>
      <c r="J566" s="478"/>
      <c r="K566" s="462"/>
      <c r="L566" s="462"/>
      <c r="M566" s="2330" t="s">
        <v>348</v>
      </c>
      <c r="N566" s="2045"/>
      <c r="O566" s="574">
        <v>3.3710985349304723E-2</v>
      </c>
      <c r="P566" s="462"/>
      <c r="Q566" s="462"/>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44"/>
      <c r="D567" s="2045"/>
      <c r="E567" s="462"/>
      <c r="F567" s="462"/>
      <c r="G567" s="462"/>
      <c r="H567" s="2044"/>
      <c r="I567" s="2045"/>
      <c r="J567" s="462"/>
      <c r="K567" s="462"/>
      <c r="L567" s="462"/>
      <c r="M567" s="2330" t="s">
        <v>338</v>
      </c>
      <c r="N567" s="2045"/>
      <c r="O567" s="574">
        <v>9.4017973676333508E-2</v>
      </c>
      <c r="P567" s="462"/>
      <c r="Q567" s="462"/>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42" t="s">
        <v>234</v>
      </c>
      <c r="D568" s="2045"/>
      <c r="E568" s="2045"/>
      <c r="F568" s="462"/>
      <c r="G568" s="462"/>
      <c r="H568" s="2336" t="s">
        <v>230</v>
      </c>
      <c r="I568" s="2045"/>
      <c r="J568" s="2045"/>
      <c r="K568" s="2045"/>
      <c r="L568" s="2045"/>
      <c r="M568" s="2330" t="s">
        <v>327</v>
      </c>
      <c r="N568" s="2045"/>
      <c r="O568" s="574">
        <v>0.25430563250367177</v>
      </c>
      <c r="P568" s="462"/>
      <c r="Q568" s="462"/>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44"/>
      <c r="D569" s="2045"/>
      <c r="E569" s="560" t="s">
        <v>199</v>
      </c>
      <c r="F569" s="462"/>
      <c r="G569" s="462"/>
      <c r="H569" s="2349" t="s">
        <v>199</v>
      </c>
      <c r="I569" s="2045"/>
      <c r="J569" s="2350" t="s">
        <v>231</v>
      </c>
      <c r="K569" s="2351"/>
      <c r="L569" s="2352"/>
      <c r="M569" s="2330" t="s">
        <v>365</v>
      </c>
      <c r="N569" s="2045"/>
      <c r="O569" s="574">
        <v>1.5208948785023588E-2</v>
      </c>
      <c r="P569" s="462"/>
      <c r="Q569" s="462"/>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45"/>
      <c r="D570" s="2045"/>
      <c r="E570" s="584" t="s">
        <v>200</v>
      </c>
      <c r="F570" s="462"/>
      <c r="G570" s="462"/>
      <c r="H570" s="2045"/>
      <c r="I570" s="2045"/>
      <c r="J570" s="561" t="s">
        <v>182</v>
      </c>
      <c r="K570" s="562" t="s">
        <v>232</v>
      </c>
      <c r="L570" s="563" t="s">
        <v>233</v>
      </c>
      <c r="M570" s="2330" t="s">
        <v>362</v>
      </c>
      <c r="N570" s="2045"/>
      <c r="O570" s="574">
        <v>8.0580075372120863E-3</v>
      </c>
      <c r="P570" s="462"/>
      <c r="Q570" s="462"/>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53" t="s">
        <v>340</v>
      </c>
      <c r="D571" s="2045"/>
      <c r="E571" s="569">
        <v>-2.2596254259984041E-2</v>
      </c>
      <c r="F571" s="462"/>
      <c r="G571" s="462"/>
      <c r="H571" s="2331" t="s">
        <v>200</v>
      </c>
      <c r="I571" s="2045"/>
      <c r="J571" s="585">
        <v>7.2713202916537902</v>
      </c>
      <c r="K571" s="586">
        <v>9.2042029008275819</v>
      </c>
      <c r="L571" s="587">
        <v>9.2042029008275819</v>
      </c>
      <c r="M571" s="2333" t="s">
        <v>331</v>
      </c>
      <c r="N571" s="2045"/>
      <c r="O571" s="577">
        <v>0.17074095870096848</v>
      </c>
      <c r="P571" s="462"/>
      <c r="Q571" s="462"/>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39" t="s">
        <v>330</v>
      </c>
      <c r="D572" s="2045"/>
      <c r="E572" s="572">
        <v>-7.481929205890521E-2</v>
      </c>
      <c r="F572" s="462"/>
      <c r="G572" s="462"/>
      <c r="H572" s="2044"/>
      <c r="I572" s="2045"/>
      <c r="J572" s="478"/>
      <c r="K572" s="478"/>
      <c r="L572" s="478"/>
      <c r="M572" s="2044"/>
      <c r="N572" s="2045"/>
      <c r="O572" s="478"/>
      <c r="P572" s="462"/>
      <c r="Q572" s="462"/>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39" t="s">
        <v>345</v>
      </c>
      <c r="D573" s="2045"/>
      <c r="E573" s="572">
        <v>-2.1876717782438639E-2</v>
      </c>
      <c r="F573" s="462"/>
      <c r="G573" s="462"/>
      <c r="H573" s="2044"/>
      <c r="I573" s="2045"/>
      <c r="J573" s="462"/>
      <c r="K573" s="462"/>
      <c r="L573" s="462"/>
      <c r="M573" s="2044"/>
      <c r="N573" s="2045"/>
      <c r="O573" s="462"/>
      <c r="P573" s="462"/>
      <c r="Q573" s="462"/>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39" t="s">
        <v>380</v>
      </c>
      <c r="D574" s="2045"/>
      <c r="E574" s="572">
        <v>7.7744011340967504E-3</v>
      </c>
      <c r="F574" s="462"/>
      <c r="G574" s="462"/>
      <c r="H574" s="2336" t="s">
        <v>234</v>
      </c>
      <c r="I574" s="2045"/>
      <c r="J574" s="2045"/>
      <c r="K574" s="462"/>
      <c r="L574" s="462"/>
      <c r="M574" s="2332" t="s">
        <v>230</v>
      </c>
      <c r="N574" s="2045"/>
      <c r="O574" s="2045"/>
      <c r="P574" s="2045"/>
      <c r="Q574" s="2045"/>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39" t="s">
        <v>393</v>
      </c>
      <c r="D575" s="2045"/>
      <c r="E575" s="572">
        <v>3.0591059759996543E-3</v>
      </c>
      <c r="F575" s="462"/>
      <c r="G575" s="462"/>
      <c r="H575" s="2044"/>
      <c r="I575" s="2045"/>
      <c r="J575" s="564" t="s">
        <v>199</v>
      </c>
      <c r="K575" s="462"/>
      <c r="L575" s="462"/>
      <c r="M575" s="2345" t="s">
        <v>199</v>
      </c>
      <c r="N575" s="2045"/>
      <c r="O575" s="2346" t="s">
        <v>231</v>
      </c>
      <c r="P575" s="2347"/>
      <c r="Q575" s="2348"/>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39" t="s">
        <v>387</v>
      </c>
      <c r="D576" s="2045"/>
      <c r="E576" s="572">
        <v>5.2708308814977721E-3</v>
      </c>
      <c r="F576" s="462"/>
      <c r="G576" s="462"/>
      <c r="H576" s="2045"/>
      <c r="I576" s="2045"/>
      <c r="J576" s="588" t="s">
        <v>200</v>
      </c>
      <c r="K576" s="462"/>
      <c r="L576" s="462"/>
      <c r="M576" s="2045"/>
      <c r="N576" s="2045"/>
      <c r="O576" s="565" t="s">
        <v>182</v>
      </c>
      <c r="P576" s="566" t="s">
        <v>232</v>
      </c>
      <c r="Q576" s="567" t="s">
        <v>233</v>
      </c>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39" t="s">
        <v>363</v>
      </c>
      <c r="D577" s="2045"/>
      <c r="E577" s="572">
        <v>1.2377103287515652E-2</v>
      </c>
      <c r="F577" s="462"/>
      <c r="G577" s="462"/>
      <c r="H577" s="2344" t="s">
        <v>340</v>
      </c>
      <c r="I577" s="2045"/>
      <c r="J577" s="570">
        <v>-3.5255380821950157E-2</v>
      </c>
      <c r="K577" s="462"/>
      <c r="L577" s="462"/>
      <c r="M577" s="2329" t="s">
        <v>200</v>
      </c>
      <c r="N577" s="2045"/>
      <c r="O577" s="589">
        <v>6.3527186513512612</v>
      </c>
      <c r="P577" s="590">
        <v>7.7472178675015382</v>
      </c>
      <c r="Q577" s="591">
        <v>7.7472178675015382</v>
      </c>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39" t="s">
        <v>325</v>
      </c>
      <c r="D578" s="2045"/>
      <c r="E578" s="572">
        <v>8.2463145283022551E-2</v>
      </c>
      <c r="F578" s="462"/>
      <c r="G578" s="462"/>
      <c r="H578" s="2334" t="s">
        <v>330</v>
      </c>
      <c r="I578" s="2045"/>
      <c r="J578" s="573">
        <v>-8.219777940562574E-2</v>
      </c>
      <c r="K578" s="462"/>
      <c r="L578" s="462"/>
      <c r="M578" s="2044"/>
      <c r="N578" s="2045"/>
      <c r="O578" s="478"/>
      <c r="P578" s="478"/>
      <c r="Q578" s="478"/>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39" t="s">
        <v>333</v>
      </c>
      <c r="D579" s="2045"/>
      <c r="E579" s="572">
        <v>2.0253747981101949E-2</v>
      </c>
      <c r="F579" s="462"/>
      <c r="G579" s="462"/>
      <c r="H579" s="2334" t="s">
        <v>345</v>
      </c>
      <c r="I579" s="2045"/>
      <c r="J579" s="573">
        <v>-1.5501767352728945E-2</v>
      </c>
      <c r="K579" s="462"/>
      <c r="L579" s="462"/>
      <c r="M579" s="2044"/>
      <c r="N579" s="2045"/>
      <c r="O579" s="462"/>
      <c r="P579" s="462"/>
      <c r="Q579" s="462"/>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39" t="s">
        <v>359</v>
      </c>
      <c r="D580" s="2045"/>
      <c r="E580" s="572">
        <v>1.51718043101285E-2</v>
      </c>
      <c r="F580" s="462"/>
      <c r="G580" s="462"/>
      <c r="H580" s="2334" t="s">
        <v>380</v>
      </c>
      <c r="I580" s="2045"/>
      <c r="J580" s="573">
        <v>5.7969509527187896E-3</v>
      </c>
      <c r="K580" s="462"/>
      <c r="L580" s="462"/>
      <c r="M580" s="2332" t="s">
        <v>234</v>
      </c>
      <c r="N580" s="2045"/>
      <c r="O580" s="2045"/>
      <c r="P580" s="462"/>
      <c r="Q580" s="462"/>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39" t="s">
        <v>389</v>
      </c>
      <c r="D581" s="2045"/>
      <c r="E581" s="572">
        <v>4.7246123900038838E-3</v>
      </c>
      <c r="F581" s="462"/>
      <c r="G581" s="462"/>
      <c r="H581" s="2334" t="s">
        <v>393</v>
      </c>
      <c r="I581" s="2045"/>
      <c r="J581" s="573">
        <v>2.4826476110278253E-3</v>
      </c>
      <c r="K581" s="462"/>
      <c r="L581" s="462"/>
      <c r="M581" s="2044"/>
      <c r="N581" s="2045"/>
      <c r="O581" s="568" t="s">
        <v>199</v>
      </c>
      <c r="P581" s="462"/>
      <c r="Q581" s="462"/>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39" t="s">
        <v>370</v>
      </c>
      <c r="D582" s="2045"/>
      <c r="E582" s="572">
        <v>-1.1233521787265064E-2</v>
      </c>
      <c r="F582" s="462"/>
      <c r="G582" s="462"/>
      <c r="H582" s="2334" t="s">
        <v>387</v>
      </c>
      <c r="I582" s="2045"/>
      <c r="J582" s="573">
        <v>4.9353491361353325E-3</v>
      </c>
      <c r="K582" s="462"/>
      <c r="L582" s="462"/>
      <c r="M582" s="2045"/>
      <c r="N582" s="2045"/>
      <c r="O582" s="592" t="s">
        <v>200</v>
      </c>
      <c r="P582" s="462"/>
      <c r="Q582" s="462"/>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39" t="s">
        <v>355</v>
      </c>
      <c r="D583" s="2045"/>
      <c r="E583" s="572">
        <v>-1.5918868627290771E-2</v>
      </c>
      <c r="F583" s="462"/>
      <c r="G583" s="462"/>
      <c r="H583" s="2334" t="s">
        <v>363</v>
      </c>
      <c r="I583" s="2045"/>
      <c r="J583" s="573">
        <v>7.3779606569770589E-3</v>
      </c>
      <c r="K583" s="462"/>
      <c r="L583" s="462"/>
      <c r="M583" s="2343" t="s">
        <v>340</v>
      </c>
      <c r="N583" s="2045"/>
      <c r="O583" s="571">
        <v>-2.5568904975069046E-2</v>
      </c>
      <c r="P583" s="462"/>
      <c r="Q583" s="462"/>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39" t="s">
        <v>377</v>
      </c>
      <c r="D584" s="2045"/>
      <c r="E584" s="572">
        <v>-8.7256432395700842E-3</v>
      </c>
      <c r="F584" s="462"/>
      <c r="G584" s="462"/>
      <c r="H584" s="2334" t="s">
        <v>325</v>
      </c>
      <c r="I584" s="2045"/>
      <c r="J584" s="573">
        <v>8.1540315338147221E-2</v>
      </c>
      <c r="K584" s="462"/>
      <c r="L584" s="462"/>
      <c r="M584" s="2330" t="s">
        <v>330</v>
      </c>
      <c r="N584" s="2045"/>
      <c r="O584" s="574">
        <v>-8.0064634119805148E-2</v>
      </c>
      <c r="P584" s="462"/>
      <c r="Q584" s="462"/>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39" t="s">
        <v>358</v>
      </c>
      <c r="D585" s="2045"/>
      <c r="E585" s="572">
        <v>-1.5561592821405252E-2</v>
      </c>
      <c r="F585" s="462"/>
      <c r="G585" s="462"/>
      <c r="H585" s="2334" t="s">
        <v>333</v>
      </c>
      <c r="I585" s="2045"/>
      <c r="J585" s="573">
        <v>-7.5410973676302995E-3</v>
      </c>
      <c r="K585" s="462"/>
      <c r="L585" s="462"/>
      <c r="M585" s="2330" t="s">
        <v>345</v>
      </c>
      <c r="N585" s="2045"/>
      <c r="O585" s="574">
        <v>-1.902371875376788E-2</v>
      </c>
      <c r="P585" s="462"/>
      <c r="Q585" s="462"/>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39" t="s">
        <v>336</v>
      </c>
      <c r="D586" s="2045"/>
      <c r="E586" s="572">
        <v>-5.8166494300621631E-2</v>
      </c>
      <c r="F586" s="462"/>
      <c r="G586" s="462"/>
      <c r="H586" s="2334" t="s">
        <v>359</v>
      </c>
      <c r="I586" s="2045"/>
      <c r="J586" s="573">
        <v>-4.0795486109457442E-3</v>
      </c>
      <c r="K586" s="462"/>
      <c r="L586" s="462"/>
      <c r="M586" s="2330" t="s">
        <v>380</v>
      </c>
      <c r="N586" s="2045"/>
      <c r="O586" s="574">
        <v>4.051006955747889E-3</v>
      </c>
      <c r="P586" s="462"/>
      <c r="Q586" s="462"/>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39" t="s">
        <v>366</v>
      </c>
      <c r="D587" s="2045"/>
      <c r="E587" s="572">
        <v>-1.0771095298014594E-2</v>
      </c>
      <c r="F587" s="462"/>
      <c r="G587" s="462"/>
      <c r="H587" s="2334" t="s">
        <v>389</v>
      </c>
      <c r="I587" s="2045"/>
      <c r="J587" s="573">
        <v>4.0919269359642515E-3</v>
      </c>
      <c r="K587" s="462"/>
      <c r="L587" s="462"/>
      <c r="M587" s="2330" t="s">
        <v>393</v>
      </c>
      <c r="N587" s="2045"/>
      <c r="O587" s="574">
        <v>3.4075181140682982E-3</v>
      </c>
      <c r="P587" s="462"/>
      <c r="Q587" s="462"/>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39" t="s">
        <v>392</v>
      </c>
      <c r="D588" s="2045"/>
      <c r="E588" s="572">
        <v>-3.4261224079974624E-3</v>
      </c>
      <c r="F588" s="462"/>
      <c r="G588" s="462"/>
      <c r="H588" s="2334" t="s">
        <v>370</v>
      </c>
      <c r="I588" s="2045"/>
      <c r="J588" s="573">
        <v>-6.4547300175720849E-3</v>
      </c>
      <c r="K588" s="462"/>
      <c r="L588" s="462"/>
      <c r="M588" s="2330" t="s">
        <v>387</v>
      </c>
      <c r="N588" s="2045"/>
      <c r="O588" s="574">
        <v>1.8686804254394822E-3</v>
      </c>
      <c r="P588" s="462"/>
      <c r="Q588" s="462"/>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39" t="s">
        <v>354</v>
      </c>
      <c r="D589" s="2045"/>
      <c r="E589" s="572">
        <v>-1.6161646847485899E-2</v>
      </c>
      <c r="F589" s="462"/>
      <c r="G589" s="462"/>
      <c r="H589" s="2334" t="s">
        <v>355</v>
      </c>
      <c r="I589" s="2045"/>
      <c r="J589" s="573">
        <v>-1.2258580616217093E-2</v>
      </c>
      <c r="K589" s="462"/>
      <c r="L589" s="462"/>
      <c r="M589" s="2330" t="s">
        <v>363</v>
      </c>
      <c r="N589" s="2045"/>
      <c r="O589" s="574">
        <v>1.9927989991176585E-2</v>
      </c>
      <c r="P589" s="462"/>
      <c r="Q589" s="462"/>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39" t="s">
        <v>368</v>
      </c>
      <c r="D590" s="2045"/>
      <c r="E590" s="572">
        <v>1.2554804642330709E-2</v>
      </c>
      <c r="F590" s="462"/>
      <c r="G590" s="462"/>
      <c r="H590" s="2334" t="s">
        <v>377</v>
      </c>
      <c r="I590" s="2045"/>
      <c r="J590" s="573">
        <v>-6.3298046569655701E-3</v>
      </c>
      <c r="K590" s="462"/>
      <c r="L590" s="462"/>
      <c r="M590" s="2330" t="s">
        <v>325</v>
      </c>
      <c r="N590" s="2045"/>
      <c r="O590" s="574">
        <v>7.6416594937593285E-2</v>
      </c>
      <c r="P590" s="462"/>
      <c r="Q590" s="462"/>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39" t="s">
        <v>382</v>
      </c>
      <c r="D591" s="2045"/>
      <c r="E591" s="572">
        <v>-7.2860129108681124E-3</v>
      </c>
      <c r="F591" s="462"/>
      <c r="G591" s="462"/>
      <c r="H591" s="2334" t="s">
        <v>358</v>
      </c>
      <c r="I591" s="2045"/>
      <c r="J591" s="573">
        <v>-1.0161921077474234E-2</v>
      </c>
      <c r="K591" s="462"/>
      <c r="L591" s="462"/>
      <c r="M591" s="2330" t="s">
        <v>333</v>
      </c>
      <c r="N591" s="2045"/>
      <c r="O591" s="574">
        <v>7.3609332553851187E-2</v>
      </c>
      <c r="P591" s="462"/>
      <c r="Q591" s="462"/>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39" t="s">
        <v>334</v>
      </c>
      <c r="D592" s="2045"/>
      <c r="E592" s="572">
        <v>6.1457257599777881E-2</v>
      </c>
      <c r="F592" s="462"/>
      <c r="G592" s="462"/>
      <c r="H592" s="2334" t="s">
        <v>336</v>
      </c>
      <c r="I592" s="2045"/>
      <c r="J592" s="573">
        <v>-3.02365565747027E-2</v>
      </c>
      <c r="K592" s="462"/>
      <c r="L592" s="462"/>
      <c r="M592" s="2330" t="s">
        <v>359</v>
      </c>
      <c r="N592" s="2045"/>
      <c r="O592" s="574">
        <v>1.8893603128513421E-2</v>
      </c>
      <c r="P592" s="462"/>
      <c r="Q592" s="462"/>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39" t="s">
        <v>376</v>
      </c>
      <c r="D593" s="2045"/>
      <c r="E593" s="572">
        <v>8.1996176486664844E-3</v>
      </c>
      <c r="F593" s="462"/>
      <c r="G593" s="462"/>
      <c r="H593" s="2334" t="s">
        <v>366</v>
      </c>
      <c r="I593" s="2045"/>
      <c r="J593" s="573">
        <v>-1.1051405091038217E-2</v>
      </c>
      <c r="K593" s="462"/>
      <c r="L593" s="462"/>
      <c r="M593" s="2330" t="s">
        <v>389</v>
      </c>
      <c r="N593" s="2045"/>
      <c r="O593" s="574">
        <v>-3.0770942239412929E-3</v>
      </c>
      <c r="P593" s="462"/>
      <c r="Q593" s="462"/>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39" t="s">
        <v>341</v>
      </c>
      <c r="D594" s="2045"/>
      <c r="E594" s="572">
        <v>2.835478537848302E-2</v>
      </c>
      <c r="F594" s="462"/>
      <c r="G594" s="462"/>
      <c r="H594" s="2334" t="s">
        <v>354</v>
      </c>
      <c r="I594" s="2045"/>
      <c r="J594" s="573">
        <v>-2.3890377542159424E-3</v>
      </c>
      <c r="K594" s="462"/>
      <c r="L594" s="462"/>
      <c r="M594" s="2330" t="s">
        <v>370</v>
      </c>
      <c r="N594" s="2045"/>
      <c r="O594" s="574">
        <v>-1.2480631618627133E-2</v>
      </c>
      <c r="P594" s="462"/>
      <c r="Q594" s="462"/>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39" t="s">
        <v>339</v>
      </c>
      <c r="D595" s="2045"/>
      <c r="E595" s="572">
        <v>3.0813029449573578E-2</v>
      </c>
      <c r="F595" s="462"/>
      <c r="G595" s="462"/>
      <c r="H595" s="2334" t="s">
        <v>368</v>
      </c>
      <c r="I595" s="2045"/>
      <c r="J595" s="573">
        <v>1.2221438295449778E-3</v>
      </c>
      <c r="K595" s="462"/>
      <c r="L595" s="462"/>
      <c r="M595" s="2330" t="s">
        <v>355</v>
      </c>
      <c r="N595" s="2045"/>
      <c r="O595" s="574">
        <v>-1.6972986635622321E-2</v>
      </c>
      <c r="P595" s="462"/>
      <c r="Q595" s="462"/>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39" t="s">
        <v>396</v>
      </c>
      <c r="D596" s="2045"/>
      <c r="E596" s="572">
        <v>-8.1817024321994831E-4</v>
      </c>
      <c r="F596" s="462"/>
      <c r="G596" s="462"/>
      <c r="H596" s="2334" t="s">
        <v>382</v>
      </c>
      <c r="I596" s="2045"/>
      <c r="J596" s="573">
        <v>-1.6238305146469908E-3</v>
      </c>
      <c r="K596" s="462"/>
      <c r="L596" s="462"/>
      <c r="M596" s="2330" t="s">
        <v>377</v>
      </c>
      <c r="N596" s="2045"/>
      <c r="O596" s="574">
        <v>-7.8316928887974188E-3</v>
      </c>
      <c r="P596" s="462"/>
      <c r="Q596" s="462"/>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39" t="s">
        <v>360</v>
      </c>
      <c r="D597" s="2045"/>
      <c r="E597" s="572">
        <v>-1.2678148617934384E-2</v>
      </c>
      <c r="F597" s="462"/>
      <c r="G597" s="462"/>
      <c r="H597" s="2334" t="s">
        <v>334</v>
      </c>
      <c r="I597" s="2045"/>
      <c r="J597" s="573">
        <v>5.7911320279924877E-2</v>
      </c>
      <c r="K597" s="462"/>
      <c r="L597" s="462"/>
      <c r="M597" s="2330" t="s">
        <v>358</v>
      </c>
      <c r="N597" s="2045"/>
      <c r="O597" s="574">
        <v>-1.0476228276223038E-2</v>
      </c>
      <c r="P597" s="462"/>
      <c r="Q597" s="462"/>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39" t="s">
        <v>328</v>
      </c>
      <c r="D598" s="2045"/>
      <c r="E598" s="572">
        <v>-2.6924293902557284E-2</v>
      </c>
      <c r="F598" s="462"/>
      <c r="G598" s="462"/>
      <c r="H598" s="2334" t="s">
        <v>376</v>
      </c>
      <c r="I598" s="2045"/>
      <c r="J598" s="573">
        <v>6.4931608469507964E-3</v>
      </c>
      <c r="K598" s="462"/>
      <c r="L598" s="462"/>
      <c r="M598" s="2330" t="s">
        <v>336</v>
      </c>
      <c r="N598" s="2045"/>
      <c r="O598" s="574">
        <v>-6.172016687784454E-2</v>
      </c>
      <c r="P598" s="462"/>
      <c r="Q598" s="462"/>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39" t="s">
        <v>364</v>
      </c>
      <c r="D599" s="2045"/>
      <c r="E599" s="572">
        <v>-4.3185696355039355E-3</v>
      </c>
      <c r="F599" s="462"/>
      <c r="G599" s="462"/>
      <c r="H599" s="2334" t="s">
        <v>341</v>
      </c>
      <c r="I599" s="2045"/>
      <c r="J599" s="573">
        <v>3.4848270529250228E-2</v>
      </c>
      <c r="K599" s="462"/>
      <c r="L599" s="462"/>
      <c r="M599" s="2330" t="s">
        <v>366</v>
      </c>
      <c r="N599" s="2045"/>
      <c r="O599" s="574">
        <v>-9.9575068016611052E-3</v>
      </c>
      <c r="P599" s="462"/>
      <c r="Q599" s="462"/>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39" t="s">
        <v>353</v>
      </c>
      <c r="D600" s="2045"/>
      <c r="E600" s="572">
        <v>-1.9579788057828288E-2</v>
      </c>
      <c r="F600" s="462"/>
      <c r="G600" s="462"/>
      <c r="H600" s="2334" t="s">
        <v>339</v>
      </c>
      <c r="I600" s="2045"/>
      <c r="J600" s="573">
        <v>2.6259291317391745E-2</v>
      </c>
      <c r="K600" s="462"/>
      <c r="L600" s="462"/>
      <c r="M600" s="2330" t="s">
        <v>392</v>
      </c>
      <c r="N600" s="2045"/>
      <c r="O600" s="574">
        <v>-3.2987993706735871E-3</v>
      </c>
      <c r="P600" s="462"/>
      <c r="Q600" s="462"/>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39" t="s">
        <v>369</v>
      </c>
      <c r="D601" s="2045"/>
      <c r="E601" s="572">
        <v>-1.1180534735726281E-2</v>
      </c>
      <c r="F601" s="462"/>
      <c r="G601" s="462"/>
      <c r="H601" s="2334" t="s">
        <v>396</v>
      </c>
      <c r="I601" s="2045"/>
      <c r="J601" s="573">
        <v>-2.4391986328288094E-3</v>
      </c>
      <c r="K601" s="462"/>
      <c r="L601" s="462"/>
      <c r="M601" s="2330" t="s">
        <v>354</v>
      </c>
      <c r="N601" s="2045"/>
      <c r="O601" s="574">
        <v>-2.1769231523804465E-2</v>
      </c>
      <c r="P601" s="462"/>
      <c r="Q601" s="462"/>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39" t="s">
        <v>324</v>
      </c>
      <c r="D602" s="2045"/>
      <c r="E602" s="572">
        <v>-6.8736342002993778E-2</v>
      </c>
      <c r="F602" s="462"/>
      <c r="G602" s="462"/>
      <c r="H602" s="2334" t="s">
        <v>360</v>
      </c>
      <c r="I602" s="2045"/>
      <c r="J602" s="573">
        <v>-3.954409402786377E-3</v>
      </c>
      <c r="K602" s="462"/>
      <c r="L602" s="462"/>
      <c r="M602" s="2330" t="s">
        <v>368</v>
      </c>
      <c r="N602" s="2045"/>
      <c r="O602" s="574">
        <v>7.8673251315566628E-3</v>
      </c>
      <c r="P602" s="462"/>
      <c r="Q602" s="462"/>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39" t="s">
        <v>395</v>
      </c>
      <c r="D603" s="2045"/>
      <c r="E603" s="572">
        <v>-2.3337024104199758E-3</v>
      </c>
      <c r="F603" s="462"/>
      <c r="G603" s="462"/>
      <c r="H603" s="2334" t="s">
        <v>328</v>
      </c>
      <c r="I603" s="2045"/>
      <c r="J603" s="573">
        <v>-8.3557969082702369E-2</v>
      </c>
      <c r="K603" s="462"/>
      <c r="L603" s="462"/>
      <c r="M603" s="2330" t="s">
        <v>382</v>
      </c>
      <c r="N603" s="2045"/>
      <c r="O603" s="574">
        <v>-9.0773870065594987E-3</v>
      </c>
      <c r="P603" s="462"/>
      <c r="Q603" s="462"/>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39" t="s">
        <v>394</v>
      </c>
      <c r="D604" s="2045"/>
      <c r="E604" s="572">
        <v>2.4397609552136131E-3</v>
      </c>
      <c r="F604" s="462"/>
      <c r="G604" s="462"/>
      <c r="H604" s="2334" t="s">
        <v>364</v>
      </c>
      <c r="I604" s="2045"/>
      <c r="J604" s="573">
        <v>-1.3043005995380852E-2</v>
      </c>
      <c r="K604" s="462"/>
      <c r="L604" s="462"/>
      <c r="M604" s="2330" t="s">
        <v>334</v>
      </c>
      <c r="N604" s="2045"/>
      <c r="O604" s="574">
        <v>6.8634168372832982E-2</v>
      </c>
      <c r="P604" s="462"/>
      <c r="Q604" s="462"/>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39" t="s">
        <v>386</v>
      </c>
      <c r="D605" s="2045"/>
      <c r="E605" s="572">
        <v>6.3871885092343633E-3</v>
      </c>
      <c r="F605" s="462"/>
      <c r="G605" s="462"/>
      <c r="H605" s="2334" t="s">
        <v>353</v>
      </c>
      <c r="I605" s="2045"/>
      <c r="J605" s="573">
        <v>-7.804008789062151E-3</v>
      </c>
      <c r="K605" s="462"/>
      <c r="L605" s="462"/>
      <c r="M605" s="2330" t="s">
        <v>376</v>
      </c>
      <c r="N605" s="2045"/>
      <c r="O605" s="574">
        <v>1.1694811142270098E-2</v>
      </c>
      <c r="P605" s="462"/>
      <c r="Q605" s="462"/>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39" t="s">
        <v>361</v>
      </c>
      <c r="D606" s="2045"/>
      <c r="E606" s="572">
        <v>1.4566753696873411E-2</v>
      </c>
      <c r="F606" s="462"/>
      <c r="G606" s="462"/>
      <c r="H606" s="2334" t="s">
        <v>369</v>
      </c>
      <c r="I606" s="2045"/>
      <c r="J606" s="573">
        <v>-9.6492634215382712E-3</v>
      </c>
      <c r="K606" s="462"/>
      <c r="L606" s="462"/>
      <c r="M606" s="2330" t="s">
        <v>341</v>
      </c>
      <c r="N606" s="2045"/>
      <c r="O606" s="574">
        <v>3.8768703342535384E-2</v>
      </c>
      <c r="P606" s="462"/>
      <c r="Q606" s="462"/>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39" t="s">
        <v>373</v>
      </c>
      <c r="D607" s="2045"/>
      <c r="E607" s="572">
        <v>-1.0795501031757655E-2</v>
      </c>
      <c r="F607" s="462"/>
      <c r="G607" s="462"/>
      <c r="H607" s="2334" t="s">
        <v>324</v>
      </c>
      <c r="I607" s="2045"/>
      <c r="J607" s="573">
        <v>-2.3851959400058905E-2</v>
      </c>
      <c r="K607" s="462"/>
      <c r="L607" s="462"/>
      <c r="M607" s="2330" t="s">
        <v>339</v>
      </c>
      <c r="N607" s="2045"/>
      <c r="O607" s="574">
        <v>3.2233828612294846E-2</v>
      </c>
      <c r="P607" s="462"/>
      <c r="Q607" s="462"/>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39" t="s">
        <v>371</v>
      </c>
      <c r="D608" s="2045"/>
      <c r="E608" s="572">
        <v>-9.6691950543779936E-3</v>
      </c>
      <c r="F608" s="462"/>
      <c r="G608" s="462"/>
      <c r="H608" s="2334" t="s">
        <v>394</v>
      </c>
      <c r="I608" s="2045"/>
      <c r="J608" s="573">
        <v>1.9185209217543672E-3</v>
      </c>
      <c r="K608" s="462"/>
      <c r="L608" s="462"/>
      <c r="M608" s="2330" t="s">
        <v>396</v>
      </c>
      <c r="N608" s="2045"/>
      <c r="O608" s="574">
        <v>-3.1935021450081248E-3</v>
      </c>
      <c r="P608" s="462"/>
      <c r="Q608" s="462"/>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39" t="s">
        <v>329</v>
      </c>
      <c r="D609" s="2045"/>
      <c r="E609" s="572">
        <v>2.2094424730571102E-2</v>
      </c>
      <c r="F609" s="462"/>
      <c r="G609" s="462"/>
      <c r="H609" s="2334" t="s">
        <v>390</v>
      </c>
      <c r="I609" s="2045"/>
      <c r="J609" s="573">
        <v>4.2481769292753531E-3</v>
      </c>
      <c r="K609" s="462"/>
      <c r="L609" s="462"/>
      <c r="M609" s="2330" t="s">
        <v>360</v>
      </c>
      <c r="N609" s="2045"/>
      <c r="O609" s="574">
        <v>-2.0347489650796524E-2</v>
      </c>
      <c r="P609" s="462"/>
      <c r="Q609" s="462"/>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39" t="s">
        <v>381</v>
      </c>
      <c r="D610" s="2045"/>
      <c r="E610" s="572">
        <v>6.5097622900826598E-3</v>
      </c>
      <c r="F610" s="462"/>
      <c r="G610" s="462"/>
      <c r="H610" s="2334" t="s">
        <v>386</v>
      </c>
      <c r="I610" s="2045"/>
      <c r="J610" s="573">
        <v>3.3830743485771123E-3</v>
      </c>
      <c r="K610" s="462"/>
      <c r="L610" s="462"/>
      <c r="M610" s="2330" t="s">
        <v>328</v>
      </c>
      <c r="N610" s="2045"/>
      <c r="O610" s="574">
        <v>2.5341650845113321E-3</v>
      </c>
      <c r="P610" s="462"/>
      <c r="Q610" s="462"/>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39" t="s">
        <v>375</v>
      </c>
      <c r="D611" s="2045"/>
      <c r="E611" s="572">
        <v>7.4585949187666407E-3</v>
      </c>
      <c r="F611" s="462"/>
      <c r="G611" s="462"/>
      <c r="H611" s="2334" t="s">
        <v>361</v>
      </c>
      <c r="I611" s="2045"/>
      <c r="J611" s="573">
        <v>5.3223297773331256E-3</v>
      </c>
      <c r="K611" s="462"/>
      <c r="L611" s="462"/>
      <c r="M611" s="2330" t="s">
        <v>364</v>
      </c>
      <c r="N611" s="2045"/>
      <c r="O611" s="574">
        <v>3.1942770786519375E-3</v>
      </c>
      <c r="P611" s="462"/>
      <c r="Q611" s="462"/>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39" t="s">
        <v>372</v>
      </c>
      <c r="D612" s="2045"/>
      <c r="E612" s="572">
        <v>9.4368267684951709E-3</v>
      </c>
      <c r="F612" s="462"/>
      <c r="G612" s="462"/>
      <c r="H612" s="2334" t="s">
        <v>371</v>
      </c>
      <c r="I612" s="2045"/>
      <c r="J612" s="573">
        <v>-9.0709564415971927E-3</v>
      </c>
      <c r="K612" s="462"/>
      <c r="L612" s="462"/>
      <c r="M612" s="2330" t="s">
        <v>353</v>
      </c>
      <c r="N612" s="2045"/>
      <c r="O612" s="574">
        <v>-2.088577946293332E-2</v>
      </c>
      <c r="P612" s="462"/>
      <c r="Q612" s="462"/>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39" t="s">
        <v>374</v>
      </c>
      <c r="D613" s="2045"/>
      <c r="E613" s="572">
        <v>8.2633358713969512E-3</v>
      </c>
      <c r="F613" s="462"/>
      <c r="G613" s="462"/>
      <c r="H613" s="2334" t="s">
        <v>329</v>
      </c>
      <c r="I613" s="2045"/>
      <c r="J613" s="573">
        <v>-4.3092227252768331E-2</v>
      </c>
      <c r="K613" s="462"/>
      <c r="L613" s="462"/>
      <c r="M613" s="2330" t="s">
        <v>369</v>
      </c>
      <c r="N613" s="2045"/>
      <c r="O613" s="574">
        <v>-1.1241004291060081E-2</v>
      </c>
      <c r="P613" s="462"/>
      <c r="Q613" s="462"/>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39" t="s">
        <v>347</v>
      </c>
      <c r="D614" s="2045"/>
      <c r="E614" s="572">
        <v>2.174450183909615E-2</v>
      </c>
      <c r="F614" s="462"/>
      <c r="G614" s="462"/>
      <c r="H614" s="2334" t="s">
        <v>381</v>
      </c>
      <c r="I614" s="2045"/>
      <c r="J614" s="573">
        <v>6.469590109838449E-3</v>
      </c>
      <c r="K614" s="462"/>
      <c r="L614" s="462"/>
      <c r="M614" s="2330" t="s">
        <v>324</v>
      </c>
      <c r="N614" s="2045"/>
      <c r="O614" s="574">
        <v>-8.8809490205022171E-2</v>
      </c>
      <c r="P614" s="462"/>
      <c r="Q614" s="462"/>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39" t="s">
        <v>388</v>
      </c>
      <c r="D615" s="2045"/>
      <c r="E615" s="572">
        <v>-1.3718974129604143E-3</v>
      </c>
      <c r="F615" s="462"/>
      <c r="G615" s="462"/>
      <c r="H615" s="2334" t="s">
        <v>375</v>
      </c>
      <c r="I615" s="2045"/>
      <c r="J615" s="573">
        <v>7.9323389490288092E-3</v>
      </c>
      <c r="K615" s="462"/>
      <c r="L615" s="462"/>
      <c r="M615" s="2330" t="s">
        <v>395</v>
      </c>
      <c r="N615" s="2045"/>
      <c r="O615" s="574">
        <v>-2.5150279930865682E-3</v>
      </c>
      <c r="P615" s="462"/>
      <c r="Q615" s="462"/>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39" t="s">
        <v>337</v>
      </c>
      <c r="D616" s="2045"/>
      <c r="E616" s="572">
        <v>4.6359411492447954E-2</v>
      </c>
      <c r="F616" s="462"/>
      <c r="G616" s="462"/>
      <c r="H616" s="2334" t="s">
        <v>372</v>
      </c>
      <c r="I616" s="2045"/>
      <c r="J616" s="573">
        <v>8.9610307328039391E-3</v>
      </c>
      <c r="K616" s="462"/>
      <c r="L616" s="462"/>
      <c r="M616" s="2330" t="s">
        <v>394</v>
      </c>
      <c r="N616" s="2045"/>
      <c r="O616" s="574">
        <v>1.8422155943584142E-3</v>
      </c>
      <c r="P616" s="462"/>
      <c r="Q616" s="462"/>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39" t="s">
        <v>391</v>
      </c>
      <c r="D617" s="2045"/>
      <c r="E617" s="572">
        <v>3.8439389052059704E-3</v>
      </c>
      <c r="F617" s="462"/>
      <c r="G617" s="462"/>
      <c r="H617" s="2334" t="s">
        <v>374</v>
      </c>
      <c r="I617" s="2045"/>
      <c r="J617" s="573">
        <v>8.9370189152429471E-3</v>
      </c>
      <c r="K617" s="462"/>
      <c r="L617" s="462"/>
      <c r="M617" s="2330" t="s">
        <v>386</v>
      </c>
      <c r="N617" s="2045"/>
      <c r="O617" s="574">
        <v>4.2409032884704202E-3</v>
      </c>
      <c r="P617" s="462"/>
      <c r="Q617" s="462"/>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39" t="s">
        <v>383</v>
      </c>
      <c r="D618" s="2045"/>
      <c r="E618" s="572">
        <v>-6.7881003348134053E-3</v>
      </c>
      <c r="F618" s="462"/>
      <c r="G618" s="462"/>
      <c r="H618" s="2334" t="s">
        <v>347</v>
      </c>
      <c r="I618" s="2045"/>
      <c r="J618" s="573">
        <v>2.0965094308789487E-2</v>
      </c>
      <c r="K618" s="462"/>
      <c r="L618" s="462"/>
      <c r="M618" s="2330" t="s">
        <v>361</v>
      </c>
      <c r="N618" s="2045"/>
      <c r="O618" s="574">
        <v>1.1600495608365957E-2</v>
      </c>
      <c r="P618" s="462"/>
      <c r="Q618" s="462"/>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39" t="s">
        <v>322</v>
      </c>
      <c r="D619" s="2045"/>
      <c r="E619" s="572">
        <v>0.10407491956729348</v>
      </c>
      <c r="F619" s="462"/>
      <c r="G619" s="462"/>
      <c r="H619" s="2334" t="s">
        <v>388</v>
      </c>
      <c r="I619" s="2045"/>
      <c r="J619" s="573">
        <v>-4.9286608500397604E-3</v>
      </c>
      <c r="K619" s="462"/>
      <c r="L619" s="462"/>
      <c r="M619" s="2330" t="s">
        <v>373</v>
      </c>
      <c r="N619" s="2045"/>
      <c r="O619" s="574">
        <v>-8.3630124181191812E-3</v>
      </c>
      <c r="P619" s="462"/>
      <c r="Q619" s="462"/>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39" t="s">
        <v>344</v>
      </c>
      <c r="D620" s="2045"/>
      <c r="E620" s="572">
        <v>2.112600799512452E-2</v>
      </c>
      <c r="F620" s="462"/>
      <c r="G620" s="462"/>
      <c r="H620" s="2334" t="s">
        <v>337</v>
      </c>
      <c r="I620" s="2045"/>
      <c r="J620" s="573">
        <v>4.6075140711847096E-2</v>
      </c>
      <c r="K620" s="462"/>
      <c r="L620" s="462"/>
      <c r="M620" s="2330" t="s">
        <v>371</v>
      </c>
      <c r="N620" s="2045"/>
      <c r="O620" s="574">
        <v>-1.1117123703759769E-2</v>
      </c>
      <c r="P620" s="462"/>
      <c r="Q620" s="462"/>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39" t="s">
        <v>346</v>
      </c>
      <c r="D621" s="2045"/>
      <c r="E621" s="572">
        <v>1.6520029226194024E-2</v>
      </c>
      <c r="F621" s="462"/>
      <c r="G621" s="462"/>
      <c r="H621" s="2334" t="s">
        <v>391</v>
      </c>
      <c r="I621" s="2045"/>
      <c r="J621" s="573">
        <v>4.0323220058668006E-3</v>
      </c>
      <c r="K621" s="462"/>
      <c r="L621" s="462"/>
      <c r="M621" s="2330" t="s">
        <v>329</v>
      </c>
      <c r="N621" s="2045"/>
      <c r="O621" s="574">
        <v>8.5353903361833613E-2</v>
      </c>
      <c r="P621" s="462"/>
      <c r="Q621" s="462"/>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39" t="s">
        <v>357</v>
      </c>
      <c r="D622" s="2045"/>
      <c r="E622" s="572">
        <v>8.5980914594612108E-3</v>
      </c>
      <c r="F622" s="462"/>
      <c r="G622" s="462"/>
      <c r="H622" s="2334" t="s">
        <v>383</v>
      </c>
      <c r="I622" s="2045"/>
      <c r="J622" s="573">
        <v>-6.2675059077131655E-3</v>
      </c>
      <c r="K622" s="462"/>
      <c r="L622" s="462"/>
      <c r="M622" s="2330" t="s">
        <v>381</v>
      </c>
      <c r="N622" s="2045"/>
      <c r="O622" s="574">
        <v>1.5940504065748258E-5</v>
      </c>
      <c r="P622" s="462"/>
      <c r="Q622" s="462"/>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39" t="s">
        <v>350</v>
      </c>
      <c r="D623" s="2045"/>
      <c r="E623" s="572">
        <v>-4.4798684085545007E-3</v>
      </c>
      <c r="F623" s="462"/>
      <c r="G623" s="462"/>
      <c r="H623" s="2334" t="s">
        <v>322</v>
      </c>
      <c r="I623" s="2045"/>
      <c r="J623" s="573">
        <v>0.10118966311097419</v>
      </c>
      <c r="K623" s="462"/>
      <c r="L623" s="462"/>
      <c r="M623" s="2330" t="s">
        <v>375</v>
      </c>
      <c r="N623" s="2045"/>
      <c r="O623" s="574">
        <v>2.253515848129781E-3</v>
      </c>
      <c r="P623" s="462"/>
      <c r="Q623" s="462"/>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39" t="s">
        <v>385</v>
      </c>
      <c r="D624" s="2045"/>
      <c r="E624" s="572">
        <v>1.3507810794555512E-3</v>
      </c>
      <c r="F624" s="462"/>
      <c r="G624" s="462"/>
      <c r="H624" s="2334" t="s">
        <v>344</v>
      </c>
      <c r="I624" s="2045"/>
      <c r="J624" s="573">
        <v>-1.0785670636413716E-3</v>
      </c>
      <c r="K624" s="462"/>
      <c r="L624" s="462"/>
      <c r="M624" s="2330" t="s">
        <v>372</v>
      </c>
      <c r="N624" s="2045"/>
      <c r="O624" s="574">
        <v>7.0108510799858689E-3</v>
      </c>
      <c r="P624" s="462"/>
      <c r="Q624" s="462"/>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39" t="s">
        <v>378</v>
      </c>
      <c r="D625" s="2045"/>
      <c r="E625" s="572">
        <v>-1.6683503066221956E-3</v>
      </c>
      <c r="F625" s="462"/>
      <c r="G625" s="462"/>
      <c r="H625" s="2334" t="s">
        <v>346</v>
      </c>
      <c r="I625" s="2045"/>
      <c r="J625" s="573">
        <v>-2.8955247012637428E-3</v>
      </c>
      <c r="K625" s="462"/>
      <c r="L625" s="462"/>
      <c r="M625" s="2330" t="s">
        <v>374</v>
      </c>
      <c r="N625" s="2045"/>
      <c r="O625" s="574">
        <v>7.5724400942127398E-3</v>
      </c>
      <c r="P625" s="462"/>
      <c r="Q625" s="462"/>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39" t="s">
        <v>321</v>
      </c>
      <c r="D626" s="2045"/>
      <c r="E626" s="572">
        <v>-0.1125612185197043</v>
      </c>
      <c r="F626" s="462"/>
      <c r="G626" s="462"/>
      <c r="H626" s="2334" t="s">
        <v>357</v>
      </c>
      <c r="I626" s="2045"/>
      <c r="J626" s="573">
        <v>3.4796610635729592E-4</v>
      </c>
      <c r="K626" s="462"/>
      <c r="L626" s="462"/>
      <c r="M626" s="2330" t="s">
        <v>347</v>
      </c>
      <c r="N626" s="2045"/>
      <c r="O626" s="574">
        <v>1.5407930914421018E-2</v>
      </c>
      <c r="P626" s="462"/>
      <c r="Q626" s="462"/>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39" t="s">
        <v>397</v>
      </c>
      <c r="D627" s="2045"/>
      <c r="E627" s="572">
        <v>-1.2299650409457947E-3</v>
      </c>
      <c r="F627" s="462"/>
      <c r="G627" s="462"/>
      <c r="H627" s="2334" t="s">
        <v>350</v>
      </c>
      <c r="I627" s="2045"/>
      <c r="J627" s="573">
        <v>-2.5092412328286896E-2</v>
      </c>
      <c r="K627" s="462"/>
      <c r="L627" s="462"/>
      <c r="M627" s="2330" t="s">
        <v>388</v>
      </c>
      <c r="N627" s="2045"/>
      <c r="O627" s="574">
        <v>1.8476139415372021E-3</v>
      </c>
      <c r="P627" s="462"/>
      <c r="Q627" s="462"/>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39" t="s">
        <v>384</v>
      </c>
      <c r="D628" s="2045"/>
      <c r="E628" s="572">
        <v>-6.5160951943468992E-3</v>
      </c>
      <c r="F628" s="462"/>
      <c r="G628" s="462"/>
      <c r="H628" s="2334" t="s">
        <v>378</v>
      </c>
      <c r="I628" s="2045"/>
      <c r="J628" s="573">
        <v>-7.4002836834406501E-3</v>
      </c>
      <c r="K628" s="462"/>
      <c r="L628" s="462"/>
      <c r="M628" s="2330" t="s">
        <v>337</v>
      </c>
      <c r="N628" s="2045"/>
      <c r="O628" s="574">
        <v>1.5178828710091883E-2</v>
      </c>
      <c r="P628" s="462"/>
      <c r="Q628" s="462"/>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39" t="s">
        <v>379</v>
      </c>
      <c r="D629" s="2045"/>
      <c r="E629" s="572">
        <v>-2.027867655614652E-3</v>
      </c>
      <c r="F629" s="462"/>
      <c r="G629" s="462"/>
      <c r="H629" s="2334" t="s">
        <v>321</v>
      </c>
      <c r="I629" s="2045"/>
      <c r="J629" s="573">
        <v>-0.10286259217591881</v>
      </c>
      <c r="K629" s="462"/>
      <c r="L629" s="462"/>
      <c r="M629" s="2330" t="s">
        <v>383</v>
      </c>
      <c r="N629" s="2045"/>
      <c r="O629" s="574">
        <v>-7.0535431690193608E-3</v>
      </c>
      <c r="P629" s="462"/>
      <c r="Q629" s="462"/>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39" t="s">
        <v>323</v>
      </c>
      <c r="D630" s="2045"/>
      <c r="E630" s="572">
        <v>8.4537521770157345E-2</v>
      </c>
      <c r="F630" s="462"/>
      <c r="G630" s="462"/>
      <c r="H630" s="2334" t="s">
        <v>384</v>
      </c>
      <c r="I630" s="2045"/>
      <c r="J630" s="573">
        <v>-4.3275683582773301E-3</v>
      </c>
      <c r="K630" s="462"/>
      <c r="L630" s="462"/>
      <c r="M630" s="2330" t="s">
        <v>322</v>
      </c>
      <c r="N630" s="2045"/>
      <c r="O630" s="574">
        <v>9.0806241368383389E-2</v>
      </c>
      <c r="P630" s="462"/>
      <c r="Q630" s="462"/>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39" t="s">
        <v>349</v>
      </c>
      <c r="D631" s="2045"/>
      <c r="E631" s="572">
        <v>-2.150470297154785E-2</v>
      </c>
      <c r="F631" s="462"/>
      <c r="G631" s="462"/>
      <c r="H631" s="2334" t="s">
        <v>379</v>
      </c>
      <c r="I631" s="2045"/>
      <c r="J631" s="573">
        <v>-7.3567654913250322E-3</v>
      </c>
      <c r="K631" s="462"/>
      <c r="L631" s="462"/>
      <c r="M631" s="2330" t="s">
        <v>344</v>
      </c>
      <c r="N631" s="2045"/>
      <c r="O631" s="574">
        <v>4.5385199305091807E-2</v>
      </c>
      <c r="P631" s="462"/>
      <c r="Q631" s="462"/>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39" t="s">
        <v>326</v>
      </c>
      <c r="D632" s="2045"/>
      <c r="E632" s="572">
        <v>-7.5933404103834673E-2</v>
      </c>
      <c r="F632" s="462"/>
      <c r="G632" s="462"/>
      <c r="H632" s="2334" t="s">
        <v>323</v>
      </c>
      <c r="I632" s="2045"/>
      <c r="J632" s="573">
        <v>9.8688305478335264E-2</v>
      </c>
      <c r="K632" s="462"/>
      <c r="L632" s="462"/>
      <c r="M632" s="2330" t="s">
        <v>346</v>
      </c>
      <c r="N632" s="2045"/>
      <c r="O632" s="574">
        <v>3.4349664928765476E-2</v>
      </c>
      <c r="P632" s="462"/>
      <c r="Q632" s="462"/>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39" t="s">
        <v>202</v>
      </c>
      <c r="D633" s="2045"/>
      <c r="E633" s="572">
        <v>0.10736936061142982</v>
      </c>
      <c r="F633" s="462"/>
      <c r="G633" s="462"/>
      <c r="H633" s="2334" t="s">
        <v>349</v>
      </c>
      <c r="I633" s="2045"/>
      <c r="J633" s="573">
        <v>-2.096775874833939E-2</v>
      </c>
      <c r="K633" s="462"/>
      <c r="L633" s="462"/>
      <c r="M633" s="2330" t="s">
        <v>357</v>
      </c>
      <c r="N633" s="2045"/>
      <c r="O633" s="574">
        <v>2.1052909092313343E-2</v>
      </c>
      <c r="P633" s="462"/>
      <c r="Q633" s="462"/>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39" t="s">
        <v>212</v>
      </c>
      <c r="D634" s="2045"/>
      <c r="E634" s="572">
        <v>5.2612939180096088E-2</v>
      </c>
      <c r="F634" s="462"/>
      <c r="G634" s="462"/>
      <c r="H634" s="2334" t="s">
        <v>326</v>
      </c>
      <c r="I634" s="2045"/>
      <c r="J634" s="573">
        <v>-9.4694336323927361E-2</v>
      </c>
      <c r="K634" s="462"/>
      <c r="L634" s="462"/>
      <c r="M634" s="2330" t="s">
        <v>350</v>
      </c>
      <c r="N634" s="2045"/>
      <c r="O634" s="574">
        <v>1.3923659071152599E-3</v>
      </c>
      <c r="P634" s="462"/>
      <c r="Q634" s="462"/>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39" t="s">
        <v>204</v>
      </c>
      <c r="D635" s="2045"/>
      <c r="E635" s="572">
        <v>0.10520503311014331</v>
      </c>
      <c r="F635" s="462"/>
      <c r="G635" s="462"/>
      <c r="H635" s="2334" t="s">
        <v>367</v>
      </c>
      <c r="I635" s="2045"/>
      <c r="J635" s="573">
        <v>-3.7752128384435442E-3</v>
      </c>
      <c r="K635" s="462"/>
      <c r="L635" s="462"/>
      <c r="M635" s="2330" t="s">
        <v>385</v>
      </c>
      <c r="N635" s="2045"/>
      <c r="O635" s="574">
        <v>7.9100835972942055E-3</v>
      </c>
      <c r="P635" s="462"/>
      <c r="Q635" s="462"/>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39" t="s">
        <v>203</v>
      </c>
      <c r="D636" s="2045"/>
      <c r="E636" s="572">
        <v>0.11078860285098326</v>
      </c>
      <c r="F636" s="462"/>
      <c r="G636" s="462"/>
      <c r="H636" s="2334" t="s">
        <v>342</v>
      </c>
      <c r="I636" s="2045"/>
      <c r="J636" s="573">
        <v>2.997845261320484E-2</v>
      </c>
      <c r="K636" s="462"/>
      <c r="L636" s="462"/>
      <c r="M636" s="2330" t="s">
        <v>378</v>
      </c>
      <c r="N636" s="2045"/>
      <c r="O636" s="574">
        <v>8.8134089719107463E-3</v>
      </c>
      <c r="P636" s="462"/>
      <c r="Q636" s="462"/>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39" t="s">
        <v>219</v>
      </c>
      <c r="D637" s="2045"/>
      <c r="E637" s="572">
        <v>3.0274083767881012E-2</v>
      </c>
      <c r="F637" s="462"/>
      <c r="G637" s="462"/>
      <c r="H637" s="2334" t="s">
        <v>352</v>
      </c>
      <c r="I637" s="2045"/>
      <c r="J637" s="573">
        <v>2.0751744030379434E-2</v>
      </c>
      <c r="K637" s="462"/>
      <c r="L637" s="462"/>
      <c r="M637" s="2330" t="s">
        <v>321</v>
      </c>
      <c r="N637" s="2045"/>
      <c r="O637" s="574">
        <v>-0.10911938752720789</v>
      </c>
      <c r="P637" s="462"/>
      <c r="Q637" s="462"/>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39" t="s">
        <v>217</v>
      </c>
      <c r="D638" s="2045"/>
      <c r="E638" s="572">
        <v>2.9497341262944076E-2</v>
      </c>
      <c r="F638" s="462"/>
      <c r="G638" s="462"/>
      <c r="H638" s="2334" t="s">
        <v>351</v>
      </c>
      <c r="I638" s="2045"/>
      <c r="J638" s="573">
        <v>1.6067354352960483E-2</v>
      </c>
      <c r="K638" s="462"/>
      <c r="L638" s="462"/>
      <c r="M638" s="2330" t="s">
        <v>397</v>
      </c>
      <c r="N638" s="2045"/>
      <c r="O638" s="574">
        <v>6.2914142841841072E-4</v>
      </c>
      <c r="P638" s="462"/>
      <c r="Q638" s="462"/>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39" t="s">
        <v>210</v>
      </c>
      <c r="D639" s="2045"/>
      <c r="E639" s="572">
        <v>7.3630842625444462E-2</v>
      </c>
      <c r="F639" s="462"/>
      <c r="G639" s="462"/>
      <c r="H639" s="2334" t="s">
        <v>343</v>
      </c>
      <c r="I639" s="2045"/>
      <c r="J639" s="573">
        <v>3.0993828692856468E-2</v>
      </c>
      <c r="K639" s="462"/>
      <c r="L639" s="462"/>
      <c r="M639" s="2330" t="s">
        <v>384</v>
      </c>
      <c r="N639" s="2045"/>
      <c r="O639" s="574">
        <v>-2.7373394450510903E-3</v>
      </c>
      <c r="P639" s="462"/>
      <c r="Q639" s="462"/>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39" t="s">
        <v>332</v>
      </c>
      <c r="D640" s="2045"/>
      <c r="E640" s="572">
        <v>6.2707739499295242E-2</v>
      </c>
      <c r="F640" s="462"/>
      <c r="G640" s="462"/>
      <c r="H640" s="2334" t="s">
        <v>335</v>
      </c>
      <c r="I640" s="2045"/>
      <c r="J640" s="573">
        <v>2.9745628890547212E-2</v>
      </c>
      <c r="K640" s="462"/>
      <c r="L640" s="462"/>
      <c r="M640" s="2330" t="s">
        <v>379</v>
      </c>
      <c r="N640" s="2045"/>
      <c r="O640" s="574">
        <v>1.7965891393338699E-3</v>
      </c>
      <c r="P640" s="462"/>
      <c r="Q640" s="462"/>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39" t="s">
        <v>348</v>
      </c>
      <c r="D641" s="2045"/>
      <c r="E641" s="572">
        <v>-5.5325105041879969E-3</v>
      </c>
      <c r="F641" s="462"/>
      <c r="G641" s="462"/>
      <c r="H641" s="2334" t="s">
        <v>356</v>
      </c>
      <c r="I641" s="2045"/>
      <c r="J641" s="573">
        <v>1.675601343502087E-2</v>
      </c>
      <c r="K641" s="462"/>
      <c r="L641" s="462"/>
      <c r="M641" s="2330" t="s">
        <v>323</v>
      </c>
      <c r="N641" s="2045"/>
      <c r="O641" s="574">
        <v>4.7196295729886477E-2</v>
      </c>
      <c r="P641" s="462"/>
      <c r="Q641" s="462"/>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39" t="s">
        <v>338</v>
      </c>
      <c r="D642" s="2045"/>
      <c r="E642" s="572">
        <v>5.069559575987629E-2</v>
      </c>
      <c r="F642" s="462"/>
      <c r="G642" s="462"/>
      <c r="H642" s="2334" t="s">
        <v>202</v>
      </c>
      <c r="I642" s="2045"/>
      <c r="J642" s="573">
        <v>0.10296620993353087</v>
      </c>
      <c r="K642" s="462"/>
      <c r="L642" s="462"/>
      <c r="M642" s="2330" t="s">
        <v>349</v>
      </c>
      <c r="N642" s="2045"/>
      <c r="O642" s="574">
        <v>-1.4712736769539105E-2</v>
      </c>
      <c r="P642" s="462"/>
      <c r="Q642" s="462"/>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39" t="s">
        <v>327</v>
      </c>
      <c r="D643" s="2045"/>
      <c r="E643" s="572">
        <v>8.0406909945409583E-2</v>
      </c>
      <c r="F643" s="462"/>
      <c r="G643" s="462"/>
      <c r="H643" s="2334" t="s">
        <v>212</v>
      </c>
      <c r="I643" s="2045"/>
      <c r="J643" s="573">
        <v>6.0905084834520853E-2</v>
      </c>
      <c r="K643" s="462"/>
      <c r="L643" s="462"/>
      <c r="M643" s="2330" t="s">
        <v>326</v>
      </c>
      <c r="N643" s="2045"/>
      <c r="O643" s="574">
        <v>-3.8254473322807611E-2</v>
      </c>
      <c r="P643" s="462"/>
      <c r="Q643" s="462"/>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39" t="s">
        <v>365</v>
      </c>
      <c r="D644" s="2045"/>
      <c r="E644" s="572">
        <v>-1.3302528450667463E-2</v>
      </c>
      <c r="F644" s="462"/>
      <c r="G644" s="462"/>
      <c r="H644" s="2334" t="s">
        <v>204</v>
      </c>
      <c r="I644" s="2045"/>
      <c r="J644" s="573">
        <v>9.8761981051912584E-2</v>
      </c>
      <c r="K644" s="462"/>
      <c r="L644" s="462"/>
      <c r="M644" s="2330" t="s">
        <v>367</v>
      </c>
      <c r="N644" s="2045"/>
      <c r="O644" s="574">
        <v>-1.8942411929621088E-2</v>
      </c>
      <c r="P644" s="462"/>
      <c r="Q644" s="462"/>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39" t="s">
        <v>362</v>
      </c>
      <c r="D645" s="2045"/>
      <c r="E645" s="572">
        <v>1.341536920293066E-2</v>
      </c>
      <c r="F645" s="462"/>
      <c r="G645" s="462"/>
      <c r="H645" s="2334" t="s">
        <v>203</v>
      </c>
      <c r="I645" s="2045"/>
      <c r="J645" s="573">
        <v>0.10510724293365903</v>
      </c>
      <c r="K645" s="462"/>
      <c r="L645" s="462"/>
      <c r="M645" s="2330" t="s">
        <v>342</v>
      </c>
      <c r="N645" s="2045"/>
      <c r="O645" s="574">
        <v>4.6340082708230042E-2</v>
      </c>
      <c r="P645" s="462"/>
      <c r="Q645" s="462"/>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38" t="s">
        <v>331</v>
      </c>
      <c r="D646" s="2045"/>
      <c r="E646" s="575">
        <v>7.1746848348259326E-2</v>
      </c>
      <c r="F646" s="462"/>
      <c r="G646" s="462"/>
      <c r="H646" s="2334" t="s">
        <v>219</v>
      </c>
      <c r="I646" s="2045"/>
      <c r="J646" s="573">
        <v>3.3339562298403083E-2</v>
      </c>
      <c r="K646" s="462"/>
      <c r="L646" s="462"/>
      <c r="M646" s="2330" t="s">
        <v>352</v>
      </c>
      <c r="N646" s="2045"/>
      <c r="O646" s="574">
        <v>2.8950985856191307E-2</v>
      </c>
      <c r="P646" s="462"/>
      <c r="Q646" s="462"/>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44"/>
      <c r="D647" s="2045"/>
      <c r="E647" s="478"/>
      <c r="F647" s="462"/>
      <c r="G647" s="462"/>
      <c r="H647" s="2334" t="s">
        <v>217</v>
      </c>
      <c r="I647" s="2045"/>
      <c r="J647" s="573">
        <v>2.5240965093225091E-2</v>
      </c>
      <c r="K647" s="462"/>
      <c r="L647" s="462"/>
      <c r="M647" s="2330" t="s">
        <v>351</v>
      </c>
      <c r="N647" s="2045"/>
      <c r="O647" s="574">
        <v>3.1395287037512078E-2</v>
      </c>
      <c r="P647" s="462"/>
      <c r="Q647" s="462"/>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44"/>
      <c r="D648" s="2045"/>
      <c r="E648" s="462"/>
      <c r="F648" s="462"/>
      <c r="G648" s="462"/>
      <c r="H648" s="2334" t="s">
        <v>210</v>
      </c>
      <c r="I648" s="2045"/>
      <c r="J648" s="573">
        <v>7.7699236523417786E-2</v>
      </c>
      <c r="K648" s="462"/>
      <c r="L648" s="462"/>
      <c r="M648" s="2330" t="s">
        <v>343</v>
      </c>
      <c r="N648" s="2045"/>
      <c r="O648" s="574">
        <v>4.121330267883197E-2</v>
      </c>
      <c r="P648" s="462"/>
      <c r="Q648" s="462"/>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42" t="s">
        <v>235</v>
      </c>
      <c r="D649" s="2045"/>
      <c r="E649" s="2045"/>
      <c r="F649" s="462"/>
      <c r="G649" s="462"/>
      <c r="H649" s="2334" t="s">
        <v>332</v>
      </c>
      <c r="I649" s="2045"/>
      <c r="J649" s="573">
        <v>5.995778741774032E-2</v>
      </c>
      <c r="K649" s="462"/>
      <c r="L649" s="462"/>
      <c r="M649" s="2330" t="s">
        <v>335</v>
      </c>
      <c r="N649" s="2045"/>
      <c r="O649" s="574">
        <v>6.6581096170731408E-2</v>
      </c>
      <c r="P649" s="462"/>
      <c r="Q649" s="462"/>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40" t="s">
        <v>199</v>
      </c>
      <c r="D650" s="2045"/>
      <c r="E650" s="593" t="s">
        <v>200</v>
      </c>
      <c r="F650" s="462"/>
      <c r="G650" s="462"/>
      <c r="H650" s="2334" t="s">
        <v>348</v>
      </c>
      <c r="I650" s="2045"/>
      <c r="J650" s="573">
        <v>2.6167330446457929E-2</v>
      </c>
      <c r="K650" s="462"/>
      <c r="L650" s="462"/>
      <c r="M650" s="2330" t="s">
        <v>356</v>
      </c>
      <c r="N650" s="2045"/>
      <c r="O650" s="574">
        <v>7.8824252093598109E-3</v>
      </c>
      <c r="P650" s="462"/>
      <c r="Q650" s="462"/>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41" t="s">
        <v>200</v>
      </c>
      <c r="D651" s="2045"/>
      <c r="E651" s="594">
        <v>1.0000000000000002</v>
      </c>
      <c r="F651" s="462"/>
      <c r="G651" s="462"/>
      <c r="H651" s="2334" t="s">
        <v>338</v>
      </c>
      <c r="I651" s="2045"/>
      <c r="J651" s="573">
        <v>3.9677554434834783E-2</v>
      </c>
      <c r="K651" s="462"/>
      <c r="L651" s="462"/>
      <c r="M651" s="2330" t="s">
        <v>202</v>
      </c>
      <c r="N651" s="2045"/>
      <c r="O651" s="574">
        <v>0.10578559334058632</v>
      </c>
      <c r="P651" s="462"/>
      <c r="Q651" s="462"/>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44"/>
      <c r="D652" s="2045"/>
      <c r="E652" s="478"/>
      <c r="F652" s="462"/>
      <c r="G652" s="462"/>
      <c r="H652" s="2334" t="s">
        <v>327</v>
      </c>
      <c r="I652" s="2045"/>
      <c r="J652" s="573">
        <v>7.4587619519463425E-2</v>
      </c>
      <c r="K652" s="462"/>
      <c r="L652" s="462"/>
      <c r="M652" s="2330" t="s">
        <v>212</v>
      </c>
      <c r="N652" s="2045"/>
      <c r="O652" s="574">
        <v>4.9521971457494408E-2</v>
      </c>
      <c r="P652" s="462"/>
      <c r="Q652" s="462"/>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44"/>
      <c r="D653" s="2045"/>
      <c r="E653" s="462"/>
      <c r="F653" s="462"/>
      <c r="G653" s="462"/>
      <c r="H653" s="2334" t="s">
        <v>365</v>
      </c>
      <c r="I653" s="2045"/>
      <c r="J653" s="573">
        <v>3.0558983416399239E-3</v>
      </c>
      <c r="K653" s="462"/>
      <c r="L653" s="462"/>
      <c r="M653" s="2330" t="s">
        <v>204</v>
      </c>
      <c r="N653" s="2045"/>
      <c r="O653" s="574">
        <v>0.10369646076343279</v>
      </c>
      <c r="P653" s="462"/>
      <c r="Q653" s="462"/>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44"/>
      <c r="D654" s="2045"/>
      <c r="E654" s="462"/>
      <c r="F654" s="462"/>
      <c r="G654" s="462"/>
      <c r="H654" s="2334" t="s">
        <v>362</v>
      </c>
      <c r="I654" s="2045"/>
      <c r="J654" s="573">
        <v>1.4947064665262603E-2</v>
      </c>
      <c r="K654" s="462"/>
      <c r="L654" s="462"/>
      <c r="M654" s="2330" t="s">
        <v>203</v>
      </c>
      <c r="N654" s="2045"/>
      <c r="O654" s="574">
        <v>0.11631838829041079</v>
      </c>
      <c r="P654" s="462"/>
      <c r="Q654" s="462"/>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44"/>
      <c r="D655" s="2045"/>
      <c r="E655" s="462"/>
      <c r="F655" s="462"/>
      <c r="G655" s="462"/>
      <c r="H655" s="2335" t="s">
        <v>331</v>
      </c>
      <c r="I655" s="2045"/>
      <c r="J655" s="576">
        <v>6.2718947565864519E-2</v>
      </c>
      <c r="K655" s="462"/>
      <c r="L655" s="462"/>
      <c r="M655" s="2330" t="s">
        <v>219</v>
      </c>
      <c r="N655" s="2045"/>
      <c r="O655" s="574">
        <v>3.2480240225035303E-2</v>
      </c>
      <c r="P655" s="462"/>
      <c r="Q655" s="462"/>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44"/>
      <c r="D656" s="2045"/>
      <c r="E656" s="462"/>
      <c r="F656" s="462"/>
      <c r="G656" s="462"/>
      <c r="H656" s="2044"/>
      <c r="I656" s="2045"/>
      <c r="J656" s="478"/>
      <c r="K656" s="462"/>
      <c r="L656" s="462"/>
      <c r="M656" s="2330" t="s">
        <v>217</v>
      </c>
      <c r="N656" s="2045"/>
      <c r="O656" s="574">
        <v>5.6775425858225419E-2</v>
      </c>
      <c r="P656" s="462"/>
      <c r="Q656" s="462"/>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44"/>
      <c r="D657" s="2045"/>
      <c r="E657" s="462"/>
      <c r="F657" s="462"/>
      <c r="G657" s="462"/>
      <c r="H657" s="2044"/>
      <c r="I657" s="2045"/>
      <c r="J657" s="462"/>
      <c r="K657" s="462"/>
      <c r="L657" s="462"/>
      <c r="M657" s="2330" t="s">
        <v>210</v>
      </c>
      <c r="N657" s="2045"/>
      <c r="O657" s="574">
        <v>8.7127150756229677E-2</v>
      </c>
      <c r="P657" s="462"/>
      <c r="Q657" s="462"/>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44"/>
      <c r="D658" s="2045"/>
      <c r="E658" s="462"/>
      <c r="F658" s="462"/>
      <c r="G658" s="462"/>
      <c r="H658" s="2336" t="s">
        <v>235</v>
      </c>
      <c r="I658" s="2045"/>
      <c r="J658" s="2045"/>
      <c r="K658" s="462"/>
      <c r="L658" s="462"/>
      <c r="M658" s="2330" t="s">
        <v>332</v>
      </c>
      <c r="N658" s="2045"/>
      <c r="O658" s="574">
        <v>7.5752919355466589E-2</v>
      </c>
      <c r="P658" s="462"/>
      <c r="Q658" s="462"/>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44"/>
      <c r="D659" s="2045"/>
      <c r="E659" s="462"/>
      <c r="F659" s="462"/>
      <c r="G659" s="462"/>
      <c r="H659" s="2337" t="s">
        <v>199</v>
      </c>
      <c r="I659" s="2045"/>
      <c r="J659" s="595" t="s">
        <v>200</v>
      </c>
      <c r="K659" s="462"/>
      <c r="L659" s="462"/>
      <c r="M659" s="2330" t="s">
        <v>348</v>
      </c>
      <c r="N659" s="2045"/>
      <c r="O659" s="574">
        <v>-2.8901880541372087E-2</v>
      </c>
      <c r="P659" s="462"/>
      <c r="Q659" s="462"/>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44"/>
      <c r="D660" s="2045"/>
      <c r="E660" s="462"/>
      <c r="F660" s="462"/>
      <c r="G660" s="462"/>
      <c r="H660" s="2331" t="s">
        <v>200</v>
      </c>
      <c r="I660" s="2045"/>
      <c r="J660" s="596">
        <v>1.0000000000000002</v>
      </c>
      <c r="K660" s="462"/>
      <c r="L660" s="462"/>
      <c r="M660" s="2330" t="s">
        <v>338</v>
      </c>
      <c r="N660" s="2045"/>
      <c r="O660" s="574">
        <v>4.8266501571414301E-2</v>
      </c>
      <c r="P660" s="462"/>
      <c r="Q660" s="462"/>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44"/>
      <c r="D661" s="2045"/>
      <c r="E661" s="462"/>
      <c r="F661" s="462"/>
      <c r="G661" s="462"/>
      <c r="H661" s="2044"/>
      <c r="I661" s="2045"/>
      <c r="J661" s="478"/>
      <c r="K661" s="462"/>
      <c r="L661" s="462"/>
      <c r="M661" s="2330" t="s">
        <v>327</v>
      </c>
      <c r="N661" s="2045"/>
      <c r="O661" s="574">
        <v>7.9381329419793645E-2</v>
      </c>
      <c r="P661" s="462"/>
      <c r="Q661" s="462"/>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44"/>
      <c r="D662" s="2045"/>
      <c r="E662" s="462"/>
      <c r="F662" s="462"/>
      <c r="G662" s="462"/>
      <c r="H662" s="2044"/>
      <c r="I662" s="2045"/>
      <c r="J662" s="462"/>
      <c r="K662" s="462"/>
      <c r="L662" s="462"/>
      <c r="M662" s="2330" t="s">
        <v>365</v>
      </c>
      <c r="N662" s="2045"/>
      <c r="O662" s="574">
        <v>1.9412880312069232E-2</v>
      </c>
      <c r="P662" s="462"/>
      <c r="Q662" s="462"/>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44"/>
      <c r="D663" s="2045"/>
      <c r="E663" s="462"/>
      <c r="F663" s="462"/>
      <c r="G663" s="462"/>
      <c r="H663" s="2044"/>
      <c r="I663" s="2045"/>
      <c r="J663" s="462"/>
      <c r="K663" s="462"/>
      <c r="L663" s="462"/>
      <c r="M663" s="2330" t="s">
        <v>362</v>
      </c>
      <c r="N663" s="2045"/>
      <c r="O663" s="574">
        <v>1.4130392091908955E-2</v>
      </c>
      <c r="P663" s="462"/>
      <c r="Q663" s="462"/>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44"/>
      <c r="D664" s="2045"/>
      <c r="E664" s="462"/>
      <c r="F664" s="462"/>
      <c r="G664" s="462"/>
      <c r="H664" s="2044"/>
      <c r="I664" s="2045"/>
      <c r="J664" s="462"/>
      <c r="K664" s="462"/>
      <c r="L664" s="462"/>
      <c r="M664" s="2333" t="s">
        <v>331</v>
      </c>
      <c r="N664" s="2045"/>
      <c r="O664" s="577">
        <v>6.5044298776805246E-2</v>
      </c>
      <c r="P664" s="462"/>
      <c r="Q664" s="462"/>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44"/>
      <c r="D665" s="2045"/>
      <c r="E665" s="462"/>
      <c r="F665" s="462"/>
      <c r="G665" s="462"/>
      <c r="H665" s="2044"/>
      <c r="I665" s="2045"/>
      <c r="J665" s="462"/>
      <c r="K665" s="462"/>
      <c r="L665" s="462"/>
      <c r="M665" s="2044"/>
      <c r="N665" s="2045"/>
      <c r="O665" s="478"/>
      <c r="P665" s="462"/>
      <c r="Q665" s="462"/>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044"/>
      <c r="D666" s="2045"/>
      <c r="E666" s="462"/>
      <c r="F666" s="462"/>
      <c r="G666" s="462"/>
      <c r="H666" s="2044"/>
      <c r="I666" s="2045"/>
      <c r="J666" s="462"/>
      <c r="K666" s="462"/>
      <c r="L666" s="462"/>
      <c r="M666" s="2044"/>
      <c r="N666" s="2045"/>
      <c r="O666" s="462"/>
      <c r="P666" s="462"/>
      <c r="Q666" s="462"/>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044"/>
      <c r="D667" s="2045"/>
      <c r="E667" s="462"/>
      <c r="F667" s="462"/>
      <c r="G667" s="462"/>
      <c r="H667" s="2044"/>
      <c r="I667" s="2045"/>
      <c r="J667" s="462"/>
      <c r="K667" s="462"/>
      <c r="L667" s="462"/>
      <c r="M667" s="2332" t="s">
        <v>235</v>
      </c>
      <c r="N667" s="2045"/>
      <c r="O667" s="2045"/>
      <c r="P667" s="462"/>
      <c r="Q667" s="462"/>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044"/>
      <c r="D668" s="2045"/>
      <c r="E668" s="462"/>
      <c r="F668" s="462"/>
      <c r="G668" s="462"/>
      <c r="H668" s="2044"/>
      <c r="I668" s="2045"/>
      <c r="J668" s="462"/>
      <c r="K668" s="462"/>
      <c r="L668" s="462"/>
      <c r="M668" s="2328" t="s">
        <v>199</v>
      </c>
      <c r="N668" s="2045"/>
      <c r="O668" s="597" t="s">
        <v>200</v>
      </c>
      <c r="P668" s="462"/>
      <c r="Q668" s="462"/>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044"/>
      <c r="D669" s="2045"/>
      <c r="E669" s="462"/>
      <c r="F669" s="462"/>
      <c r="G669" s="462"/>
      <c r="H669" s="2044"/>
      <c r="I669" s="2045"/>
      <c r="J669" s="462"/>
      <c r="K669" s="462"/>
      <c r="L669" s="462"/>
      <c r="M669" s="2329" t="s">
        <v>200</v>
      </c>
      <c r="N669" s="2045"/>
      <c r="O669" s="598">
        <v>1</v>
      </c>
      <c r="P669" s="462"/>
      <c r="Q669" s="462"/>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044"/>
      <c r="D670" s="2045"/>
      <c r="E670" s="462"/>
      <c r="F670" s="462"/>
      <c r="G670" s="462"/>
      <c r="H670" s="2044"/>
      <c r="I670" s="2045"/>
      <c r="J670" s="462"/>
      <c r="K670" s="462"/>
      <c r="L670" s="462"/>
      <c r="M670" s="2044"/>
      <c r="N670" s="2045"/>
      <c r="O670" s="478"/>
      <c r="P670" s="462"/>
      <c r="Q670" s="462"/>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044"/>
      <c r="D671" s="2045"/>
      <c r="E671" s="462"/>
      <c r="F671" s="462"/>
      <c r="G671" s="462"/>
      <c r="H671" s="2044"/>
      <c r="I671" s="2045"/>
      <c r="J671" s="462"/>
      <c r="K671" s="462"/>
      <c r="L671" s="462"/>
      <c r="M671" s="2044"/>
      <c r="N671" s="2045"/>
      <c r="O671" s="462"/>
      <c r="P671" s="462"/>
      <c r="Q671" s="462"/>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044"/>
      <c r="D672" s="2045"/>
      <c r="E672" s="462"/>
      <c r="F672" s="462"/>
      <c r="G672" s="462"/>
      <c r="H672" s="2044"/>
      <c r="I672" s="2045"/>
      <c r="J672" s="462"/>
      <c r="K672" s="462"/>
      <c r="L672" s="462"/>
      <c r="M672" s="2044"/>
      <c r="N672" s="2045"/>
      <c r="O672" s="462"/>
      <c r="P672" s="462"/>
      <c r="Q672" s="462"/>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044"/>
      <c r="D673" s="2045"/>
      <c r="E673" s="462"/>
      <c r="F673" s="462"/>
      <c r="G673" s="462"/>
      <c r="H673" s="2044"/>
      <c r="I673" s="2045"/>
      <c r="J673" s="462"/>
      <c r="K673" s="462"/>
      <c r="L673" s="462"/>
      <c r="M673" s="2044"/>
      <c r="N673" s="2045"/>
      <c r="O673" s="462"/>
      <c r="P673" s="462"/>
      <c r="Q673" s="462"/>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044"/>
      <c r="D674" s="2045"/>
      <c r="E674" s="462"/>
      <c r="F674" s="462"/>
      <c r="G674" s="462"/>
      <c r="H674" s="2044"/>
      <c r="I674" s="2045"/>
      <c r="J674" s="462"/>
      <c r="K674" s="462"/>
      <c r="L674" s="462"/>
      <c r="M674" s="2044"/>
      <c r="N674" s="2045"/>
      <c r="O674" s="462"/>
      <c r="P674" s="462"/>
      <c r="Q674" s="462"/>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044"/>
      <c r="D675" s="2045"/>
      <c r="E675" s="462"/>
      <c r="F675" s="462"/>
      <c r="G675" s="462"/>
      <c r="H675" s="2044"/>
      <c r="I675" s="2045"/>
      <c r="J675" s="462"/>
      <c r="K675" s="462"/>
      <c r="L675" s="462"/>
      <c r="M675" s="2044"/>
      <c r="N675" s="2045"/>
      <c r="O675" s="462"/>
      <c r="P675" s="462"/>
      <c r="Q675" s="462"/>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044"/>
      <c r="D676" s="2045"/>
      <c r="E676" s="462"/>
      <c r="F676" s="462"/>
      <c r="G676" s="462"/>
      <c r="H676" s="2044"/>
      <c r="I676" s="2045"/>
      <c r="J676" s="462"/>
      <c r="K676" s="462"/>
      <c r="L676" s="462"/>
      <c r="M676" s="2044"/>
      <c r="N676" s="2045"/>
      <c r="O676" s="462"/>
      <c r="P676" s="462"/>
      <c r="Q676" s="462"/>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044"/>
      <c r="D677" s="2045"/>
      <c r="E677" s="462"/>
      <c r="F677" s="462"/>
      <c r="G677" s="462"/>
      <c r="H677" s="2044"/>
      <c r="I677" s="2045"/>
      <c r="J677" s="462"/>
      <c r="K677" s="462"/>
      <c r="L677" s="462"/>
      <c r="M677" s="2044"/>
      <c r="N677" s="2045"/>
      <c r="O677" s="462"/>
      <c r="P677" s="462"/>
      <c r="Q677" s="462"/>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044"/>
      <c r="D678" s="2045"/>
      <c r="E678" s="462"/>
      <c r="F678" s="462"/>
      <c r="G678" s="462"/>
      <c r="H678" s="2044"/>
      <c r="I678" s="2045"/>
      <c r="J678" s="462"/>
      <c r="K678" s="462"/>
      <c r="L678" s="462"/>
      <c r="M678" s="2044"/>
      <c r="N678" s="2045"/>
      <c r="O678" s="462"/>
      <c r="P678" s="462"/>
      <c r="Q678" s="462"/>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044"/>
      <c r="D679" s="2045"/>
      <c r="E679" s="462"/>
      <c r="F679" s="462"/>
      <c r="G679" s="462"/>
      <c r="H679" s="2044"/>
      <c r="I679" s="2045"/>
      <c r="J679" s="462"/>
      <c r="K679" s="462"/>
      <c r="L679" s="462"/>
      <c r="M679" s="2044"/>
      <c r="N679" s="2045"/>
      <c r="O679" s="462"/>
      <c r="P679" s="462"/>
      <c r="Q679" s="462"/>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044"/>
      <c r="D680" s="2045"/>
      <c r="E680" s="462"/>
      <c r="F680" s="462"/>
      <c r="G680" s="462"/>
      <c r="H680" s="2044"/>
      <c r="I680" s="2045"/>
      <c r="J680" s="462"/>
      <c r="K680" s="462"/>
      <c r="L680" s="462"/>
      <c r="M680" s="2044"/>
      <c r="N680" s="2045"/>
      <c r="O680" s="462"/>
      <c r="P680" s="462"/>
      <c r="Q680" s="462"/>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044"/>
      <c r="D681" s="2045"/>
      <c r="E681" s="462"/>
      <c r="F681" s="462"/>
      <c r="G681" s="462"/>
      <c r="H681" s="2044"/>
      <c r="I681" s="2045"/>
      <c r="J681" s="462"/>
      <c r="K681" s="462"/>
      <c r="L681" s="462"/>
      <c r="M681" s="2044"/>
      <c r="N681" s="2045"/>
      <c r="O681" s="462"/>
      <c r="P681" s="462"/>
      <c r="Q681" s="462"/>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044"/>
      <c r="D682" s="2045"/>
      <c r="E682" s="462"/>
      <c r="F682" s="462"/>
      <c r="G682" s="462"/>
      <c r="H682" s="2044"/>
      <c r="I682" s="2045"/>
      <c r="J682" s="462"/>
      <c r="K682" s="462"/>
      <c r="L682" s="462"/>
      <c r="M682" s="2044"/>
      <c r="N682" s="2045"/>
      <c r="O682" s="462"/>
      <c r="P682" s="462"/>
      <c r="Q682" s="462"/>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044"/>
      <c r="D683" s="2045"/>
      <c r="E683" s="462"/>
      <c r="F683" s="462"/>
      <c r="G683" s="462"/>
      <c r="H683" s="2044"/>
      <c r="I683" s="2045"/>
      <c r="J683" s="462"/>
      <c r="K683" s="462"/>
      <c r="L683" s="462"/>
      <c r="M683" s="2044"/>
      <c r="N683" s="2045"/>
      <c r="O683" s="462"/>
      <c r="P683" s="462"/>
      <c r="Q683" s="462"/>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044"/>
      <c r="D684" s="2045"/>
      <c r="E684" s="462"/>
      <c r="F684" s="462"/>
      <c r="G684" s="462"/>
      <c r="H684" s="2044"/>
      <c r="I684" s="2045"/>
      <c r="J684" s="462"/>
      <c r="K684" s="462"/>
      <c r="L684" s="462"/>
      <c r="M684" s="2044"/>
      <c r="N684" s="2045"/>
      <c r="O684" s="462"/>
      <c r="P684" s="462"/>
      <c r="Q684" s="462"/>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044"/>
      <c r="D685" s="2045"/>
      <c r="E685" s="462"/>
      <c r="F685" s="462"/>
      <c r="G685" s="462"/>
      <c r="H685" s="2044"/>
      <c r="I685" s="2045"/>
      <c r="J685" s="462"/>
      <c r="K685" s="462"/>
      <c r="L685" s="462"/>
      <c r="M685" s="2044"/>
      <c r="N685" s="2045"/>
      <c r="O685" s="462"/>
      <c r="P685" s="462"/>
      <c r="Q685" s="462"/>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044"/>
      <c r="D686" s="2045"/>
      <c r="E686" s="462"/>
      <c r="F686" s="462"/>
      <c r="G686" s="462"/>
      <c r="H686" s="2044"/>
      <c r="I686" s="2045"/>
      <c r="J686" s="462"/>
      <c r="K686" s="462"/>
      <c r="L686" s="462"/>
      <c r="M686" s="2044"/>
      <c r="N686" s="2045"/>
      <c r="O686" s="462"/>
      <c r="P686" s="462"/>
      <c r="Q686" s="462"/>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044"/>
      <c r="D687" s="2045"/>
      <c r="E687" s="462"/>
      <c r="F687" s="462"/>
      <c r="G687" s="462"/>
      <c r="H687" s="2044"/>
      <c r="I687" s="2045"/>
      <c r="J687" s="462"/>
      <c r="K687" s="462"/>
      <c r="L687" s="462"/>
      <c r="M687" s="2044"/>
      <c r="N687" s="2045"/>
      <c r="O687" s="462"/>
      <c r="P687" s="462"/>
      <c r="Q687" s="462"/>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044"/>
      <c r="D688" s="2045"/>
      <c r="E688" s="462"/>
      <c r="F688" s="462"/>
      <c r="G688" s="462"/>
      <c r="H688" s="2044"/>
      <c r="I688" s="2045"/>
      <c r="J688" s="462"/>
      <c r="K688" s="462"/>
      <c r="L688" s="462"/>
      <c r="M688" s="2044"/>
      <c r="N688" s="2045"/>
      <c r="O688" s="462"/>
      <c r="P688" s="462"/>
      <c r="Q688" s="462"/>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044"/>
      <c r="D689" s="2045"/>
      <c r="E689" s="462"/>
      <c r="F689" s="462"/>
      <c r="G689" s="462"/>
      <c r="H689" s="2044"/>
      <c r="I689" s="2045"/>
      <c r="J689" s="462"/>
      <c r="K689" s="462"/>
      <c r="L689" s="462"/>
      <c r="M689" s="2044"/>
      <c r="N689" s="2045"/>
      <c r="O689" s="462"/>
      <c r="P689" s="462"/>
      <c r="Q689" s="462"/>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044"/>
      <c r="D690" s="2045"/>
      <c r="E690" s="462"/>
      <c r="F690" s="462"/>
      <c r="G690" s="462"/>
      <c r="H690" s="2044"/>
      <c r="I690" s="2045"/>
      <c r="J690" s="462"/>
      <c r="K690" s="462"/>
      <c r="L690" s="462"/>
      <c r="M690" s="2044"/>
      <c r="N690" s="2045"/>
      <c r="O690" s="462"/>
      <c r="P690" s="462"/>
      <c r="Q690" s="462"/>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044"/>
      <c r="D691" s="2045"/>
      <c r="E691" s="462"/>
      <c r="F691" s="462"/>
      <c r="G691" s="462"/>
      <c r="H691" s="2044"/>
      <c r="I691" s="2045"/>
      <c r="J691" s="462"/>
      <c r="K691" s="462"/>
      <c r="L691" s="462"/>
      <c r="M691" s="2044"/>
      <c r="N691" s="2045"/>
      <c r="O691" s="462"/>
      <c r="P691" s="462"/>
      <c r="Q691" s="462"/>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044"/>
      <c r="D692" s="2045"/>
      <c r="E692" s="462"/>
      <c r="F692" s="462"/>
      <c r="G692" s="462"/>
      <c r="H692" s="2044"/>
      <c r="I692" s="2045"/>
      <c r="J692" s="462"/>
      <c r="K692" s="462"/>
      <c r="L692" s="462"/>
      <c r="M692" s="2044"/>
      <c r="N692" s="2045"/>
      <c r="O692" s="462"/>
      <c r="P692" s="462"/>
      <c r="Q692" s="462"/>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044"/>
      <c r="D693" s="2045"/>
      <c r="E693" s="462"/>
      <c r="F693" s="462"/>
      <c r="G693" s="462"/>
      <c r="H693" s="2044"/>
      <c r="I693" s="2045"/>
      <c r="J693" s="462"/>
      <c r="K693" s="462"/>
      <c r="L693" s="462"/>
      <c r="M693" s="2044"/>
      <c r="N693" s="2045"/>
      <c r="O693" s="462"/>
      <c r="P693" s="462"/>
      <c r="Q693" s="462"/>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44"/>
      <c r="D694" s="2045"/>
      <c r="E694" s="462"/>
      <c r="F694" s="462"/>
      <c r="G694" s="462"/>
      <c r="H694" s="2044"/>
      <c r="I694" s="2045"/>
      <c r="J694" s="462"/>
      <c r="K694" s="462"/>
      <c r="L694" s="462"/>
      <c r="M694" s="2044"/>
      <c r="N694" s="2045"/>
      <c r="O694" s="462"/>
      <c r="P694" s="462"/>
      <c r="Q694" s="462"/>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62"/>
      <c r="D695" s="462"/>
      <c r="E695" s="462"/>
      <c r="F695" s="462"/>
      <c r="G695" s="462"/>
      <c r="H695" s="462"/>
      <c r="I695" s="462"/>
      <c r="J695" s="462"/>
      <c r="K695" s="462"/>
      <c r="L695" s="462"/>
      <c r="M695" s="462"/>
      <c r="N695" s="462"/>
      <c r="O695" s="462"/>
      <c r="P695" s="462"/>
      <c r="Q695" s="462"/>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62"/>
      <c r="D696" s="462"/>
      <c r="E696" s="462"/>
      <c r="F696" s="462"/>
      <c r="G696" s="462"/>
      <c r="H696" s="462"/>
      <c r="I696" s="462"/>
      <c r="J696" s="462"/>
      <c r="K696" s="462"/>
      <c r="L696" s="462"/>
      <c r="M696" s="462"/>
      <c r="N696" s="462"/>
      <c r="O696" s="462"/>
      <c r="P696" s="462"/>
      <c r="Q696" s="462"/>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62"/>
      <c r="D697" s="462"/>
      <c r="E697" s="462"/>
      <c r="F697" s="462"/>
      <c r="G697" s="462"/>
      <c r="H697" s="462"/>
      <c r="I697" s="462"/>
      <c r="J697" s="462"/>
      <c r="K697" s="462"/>
      <c r="L697" s="462"/>
      <c r="M697" s="462"/>
      <c r="N697" s="462"/>
      <c r="O697" s="462"/>
      <c r="P697" s="462"/>
      <c r="Q697" s="462"/>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62"/>
      <c r="D698" s="462"/>
      <c r="E698" s="462"/>
      <c r="F698" s="462"/>
      <c r="G698" s="462"/>
      <c r="H698" s="462"/>
      <c r="I698" s="462"/>
      <c r="J698" s="462"/>
      <c r="K698" s="462"/>
      <c r="L698" s="462"/>
      <c r="M698" s="462"/>
      <c r="N698" s="462"/>
      <c r="O698" s="462"/>
      <c r="P698" s="462"/>
      <c r="Q698" s="462"/>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62"/>
      <c r="D699" s="462"/>
      <c r="E699" s="462"/>
      <c r="F699" s="462"/>
      <c r="G699" s="462"/>
      <c r="H699" s="462"/>
      <c r="I699" s="462"/>
      <c r="J699" s="462"/>
      <c r="K699" s="462"/>
      <c r="L699" s="462"/>
      <c r="M699" s="462"/>
      <c r="N699" s="462"/>
      <c r="O699" s="462"/>
      <c r="P699" s="462"/>
      <c r="Q699" s="462"/>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62"/>
      <c r="D700" s="462"/>
      <c r="E700" s="462"/>
      <c r="F700" s="462"/>
      <c r="G700" s="462"/>
      <c r="H700" s="462"/>
      <c r="I700" s="462"/>
      <c r="J700" s="462"/>
      <c r="K700" s="462"/>
      <c r="L700" s="462"/>
      <c r="M700" s="462"/>
      <c r="N700" s="462"/>
      <c r="O700" s="462"/>
      <c r="P700" s="462"/>
      <c r="Q700" s="462"/>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78"/>
      <c r="D701" s="478"/>
      <c r="E701" s="478"/>
      <c r="F701" s="478"/>
      <c r="G701" s="478"/>
      <c r="H701" s="478"/>
      <c r="I701" s="478"/>
      <c r="J701" s="478"/>
      <c r="K701" s="478"/>
      <c r="L701" s="478"/>
      <c r="M701" s="478"/>
      <c r="N701" s="478"/>
      <c r="O701" s="478"/>
      <c r="P701" s="478"/>
      <c r="Q701" s="478"/>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78"/>
      <c r="D702" s="478"/>
      <c r="E702" s="478"/>
      <c r="F702" s="478"/>
      <c r="G702" s="478"/>
      <c r="H702" s="478"/>
      <c r="I702" s="478"/>
      <c r="J702" s="478"/>
      <c r="K702" s="478"/>
      <c r="L702" s="478"/>
      <c r="M702" s="478"/>
      <c r="N702" s="478"/>
      <c r="O702" s="478"/>
      <c r="P702" s="478"/>
      <c r="Q702" s="478"/>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78"/>
      <c r="D703" s="478"/>
      <c r="E703" s="478"/>
      <c r="F703" s="478"/>
      <c r="G703" s="478"/>
      <c r="H703" s="478"/>
      <c r="I703" s="478"/>
      <c r="J703" s="478"/>
      <c r="K703" s="478"/>
      <c r="L703" s="478"/>
      <c r="M703" s="478"/>
      <c r="N703" s="478"/>
      <c r="O703" s="478"/>
      <c r="P703" s="478"/>
      <c r="Q703" s="478"/>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78"/>
      <c r="D704" s="478"/>
      <c r="E704" s="478"/>
      <c r="F704" s="478"/>
      <c r="G704" s="478"/>
      <c r="H704" s="478"/>
      <c r="I704" s="478"/>
      <c r="J704" s="478"/>
      <c r="K704" s="478"/>
      <c r="L704" s="478"/>
      <c r="M704" s="478"/>
      <c r="N704" s="478"/>
      <c r="O704" s="478"/>
      <c r="P704" s="478"/>
      <c r="Q704" s="478"/>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78"/>
      <c r="D705" s="478"/>
      <c r="E705" s="478"/>
      <c r="F705" s="478"/>
      <c r="G705" s="478"/>
      <c r="H705" s="478"/>
      <c r="I705" s="478"/>
      <c r="J705" s="478"/>
      <c r="K705" s="478"/>
      <c r="L705" s="478"/>
      <c r="M705" s="478"/>
      <c r="N705" s="478"/>
      <c r="O705" s="478"/>
      <c r="P705" s="478"/>
      <c r="Q705" s="478"/>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78"/>
      <c r="D706" s="478"/>
      <c r="E706" s="478"/>
      <c r="F706" s="478"/>
      <c r="G706" s="478"/>
      <c r="H706" s="478"/>
      <c r="I706" s="478"/>
      <c r="J706" s="478"/>
      <c r="K706" s="478"/>
      <c r="L706" s="478"/>
      <c r="M706" s="478"/>
      <c r="N706" s="478"/>
      <c r="O706" s="478"/>
      <c r="P706" s="478"/>
      <c r="Q706" s="478"/>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78"/>
      <c r="D707" s="478"/>
      <c r="E707" s="478"/>
      <c r="F707" s="478"/>
      <c r="G707" s="478"/>
      <c r="H707" s="478"/>
      <c r="I707" s="478"/>
      <c r="J707" s="478"/>
      <c r="K707" s="478"/>
      <c r="L707" s="478"/>
      <c r="M707" s="478"/>
      <c r="N707" s="478"/>
      <c r="O707" s="478"/>
      <c r="P707" s="478"/>
      <c r="Q707" s="478"/>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78"/>
      <c r="D708" s="478"/>
      <c r="E708" s="478"/>
      <c r="F708" s="478"/>
      <c r="G708" s="478"/>
      <c r="H708" s="478"/>
      <c r="I708" s="478"/>
      <c r="J708" s="478"/>
      <c r="K708" s="478"/>
      <c r="L708" s="478"/>
      <c r="M708" s="478"/>
      <c r="N708" s="478"/>
      <c r="O708" s="478"/>
      <c r="P708" s="478"/>
      <c r="Q708" s="478"/>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78"/>
      <c r="D709" s="478"/>
      <c r="E709" s="478"/>
      <c r="F709" s="478"/>
      <c r="G709" s="478"/>
      <c r="H709" s="478"/>
      <c r="I709" s="478"/>
      <c r="J709" s="478"/>
      <c r="K709" s="478"/>
      <c r="L709" s="478"/>
      <c r="M709" s="478"/>
      <c r="N709" s="478"/>
      <c r="O709" s="478"/>
      <c r="P709" s="478"/>
      <c r="Q709" s="478"/>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78"/>
      <c r="D710" s="478"/>
      <c r="E710" s="478"/>
      <c r="F710" s="478"/>
      <c r="G710" s="478"/>
      <c r="H710" s="478"/>
      <c r="I710" s="478"/>
      <c r="J710" s="478"/>
      <c r="K710" s="478"/>
      <c r="L710" s="478"/>
      <c r="M710" s="478"/>
      <c r="N710" s="478"/>
      <c r="O710" s="478"/>
      <c r="P710" s="478"/>
      <c r="Q710" s="478"/>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78"/>
      <c r="D711" s="478"/>
      <c r="E711" s="478"/>
      <c r="F711" s="478"/>
      <c r="G711" s="478"/>
      <c r="H711" s="478"/>
      <c r="I711" s="478"/>
      <c r="J711" s="478"/>
      <c r="K711" s="478"/>
      <c r="L711" s="478"/>
      <c r="M711" s="478"/>
      <c r="N711" s="478"/>
      <c r="O711" s="478"/>
      <c r="P711" s="478"/>
      <c r="Q711" s="478"/>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78"/>
      <c r="D712" s="478"/>
      <c r="E712" s="478"/>
      <c r="F712" s="478"/>
      <c r="G712" s="478"/>
      <c r="H712" s="478"/>
      <c r="I712" s="478"/>
      <c r="J712" s="478"/>
      <c r="K712" s="478"/>
      <c r="L712" s="478"/>
      <c r="M712" s="478"/>
      <c r="N712" s="478"/>
      <c r="O712" s="478"/>
      <c r="P712" s="478"/>
      <c r="Q712" s="478"/>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78"/>
      <c r="D713" s="478"/>
      <c r="E713" s="478"/>
      <c r="F713" s="478"/>
      <c r="G713" s="478"/>
      <c r="H713" s="478"/>
      <c r="I713" s="478"/>
      <c r="J713" s="478"/>
      <c r="K713" s="478"/>
      <c r="L713" s="478"/>
      <c r="M713" s="478"/>
      <c r="N713" s="478"/>
      <c r="O713" s="478"/>
      <c r="P713" s="478"/>
      <c r="Q713" s="478"/>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78"/>
      <c r="D714" s="478"/>
      <c r="E714" s="478"/>
      <c r="F714" s="478"/>
      <c r="G714" s="478"/>
      <c r="H714" s="478"/>
      <c r="I714" s="478"/>
      <c r="J714" s="478"/>
      <c r="K714" s="478"/>
      <c r="L714" s="478"/>
      <c r="M714" s="478"/>
      <c r="N714" s="478"/>
      <c r="O714" s="478"/>
      <c r="P714" s="478"/>
      <c r="Q714" s="478"/>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78"/>
      <c r="D715" s="478"/>
      <c r="E715" s="478"/>
      <c r="F715" s="478"/>
      <c r="G715" s="478"/>
      <c r="H715" s="478"/>
      <c r="I715" s="478"/>
      <c r="J715" s="478"/>
      <c r="K715" s="478"/>
      <c r="L715" s="478"/>
      <c r="M715" s="478"/>
      <c r="N715" s="478"/>
      <c r="O715" s="478"/>
      <c r="P715" s="478"/>
      <c r="Q715" s="478"/>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78"/>
      <c r="D716" s="478"/>
      <c r="E716" s="478"/>
      <c r="F716" s="478"/>
      <c r="G716" s="478"/>
      <c r="H716" s="478"/>
      <c r="I716" s="478"/>
      <c r="J716" s="478"/>
      <c r="K716" s="478"/>
      <c r="L716" s="478"/>
      <c r="M716" s="478"/>
      <c r="N716" s="478"/>
      <c r="O716" s="478"/>
      <c r="P716" s="478"/>
      <c r="Q716" s="478"/>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78"/>
      <c r="D717" s="478"/>
      <c r="E717" s="478"/>
      <c r="F717" s="478"/>
      <c r="G717" s="478"/>
      <c r="H717" s="478"/>
      <c r="I717" s="478"/>
      <c r="J717" s="478"/>
      <c r="K717" s="478"/>
      <c r="L717" s="478"/>
      <c r="M717" s="478"/>
      <c r="N717" s="478"/>
      <c r="O717" s="478"/>
      <c r="P717" s="478"/>
      <c r="Q717" s="478"/>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78"/>
      <c r="D718" s="478"/>
      <c r="E718" s="478"/>
      <c r="F718" s="478"/>
      <c r="G718" s="478"/>
      <c r="H718" s="478"/>
      <c r="I718" s="478"/>
      <c r="J718" s="478"/>
      <c r="K718" s="478"/>
      <c r="L718" s="478"/>
      <c r="M718" s="478"/>
      <c r="N718" s="478"/>
      <c r="O718" s="478"/>
      <c r="P718" s="478"/>
      <c r="Q718" s="478"/>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78"/>
      <c r="D719" s="478"/>
      <c r="E719" s="478"/>
      <c r="F719" s="478"/>
      <c r="G719" s="478"/>
      <c r="H719" s="478"/>
      <c r="I719" s="478"/>
      <c r="J719" s="478"/>
      <c r="K719" s="478"/>
      <c r="L719" s="478"/>
      <c r="M719" s="478"/>
      <c r="N719" s="478"/>
      <c r="O719" s="478"/>
      <c r="P719" s="478"/>
      <c r="Q719" s="478"/>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78"/>
      <c r="D720" s="478"/>
      <c r="E720" s="478"/>
      <c r="F720" s="478"/>
      <c r="G720" s="478"/>
      <c r="H720" s="478"/>
      <c r="I720" s="478"/>
      <c r="J720" s="478"/>
      <c r="K720" s="478"/>
      <c r="L720" s="478"/>
      <c r="M720" s="478"/>
      <c r="N720" s="478"/>
      <c r="O720" s="478"/>
      <c r="P720" s="478"/>
      <c r="Q720" s="478"/>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78"/>
      <c r="D721" s="478"/>
      <c r="E721" s="478"/>
      <c r="F721" s="478"/>
      <c r="G721" s="478"/>
      <c r="H721" s="478"/>
      <c r="I721" s="478"/>
      <c r="J721" s="478"/>
      <c r="K721" s="478"/>
      <c r="L721" s="478"/>
      <c r="M721" s="478"/>
      <c r="N721" s="478"/>
      <c r="O721" s="478"/>
      <c r="P721" s="478"/>
      <c r="Q721" s="478"/>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78"/>
      <c r="D722" s="478"/>
      <c r="E722" s="478"/>
      <c r="F722" s="478"/>
      <c r="G722" s="478"/>
      <c r="H722" s="478"/>
      <c r="I722" s="478"/>
      <c r="J722" s="478"/>
      <c r="K722" s="478"/>
      <c r="L722" s="478"/>
      <c r="M722" s="478"/>
      <c r="N722" s="478"/>
      <c r="O722" s="478"/>
      <c r="P722" s="478"/>
      <c r="Q722" s="478"/>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78"/>
      <c r="D723" s="478"/>
      <c r="E723" s="478"/>
      <c r="F723" s="478"/>
      <c r="G723" s="478"/>
      <c r="H723" s="478"/>
      <c r="I723" s="478"/>
      <c r="J723" s="478"/>
      <c r="K723" s="478"/>
      <c r="L723" s="478"/>
      <c r="M723" s="478"/>
      <c r="N723" s="478"/>
      <c r="O723" s="478"/>
      <c r="P723" s="478"/>
      <c r="Q723" s="478"/>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78"/>
      <c r="D724" s="478"/>
      <c r="E724" s="478"/>
      <c r="F724" s="478"/>
      <c r="G724" s="478"/>
      <c r="H724" s="478"/>
      <c r="I724" s="478"/>
      <c r="J724" s="478"/>
      <c r="K724" s="478"/>
      <c r="L724" s="478"/>
      <c r="M724" s="478"/>
      <c r="N724" s="478"/>
      <c r="O724" s="478"/>
      <c r="P724" s="478"/>
      <c r="Q724" s="478"/>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78"/>
      <c r="D725" s="478"/>
      <c r="E725" s="478"/>
      <c r="F725" s="478"/>
      <c r="G725" s="478"/>
      <c r="H725" s="478"/>
      <c r="I725" s="478"/>
      <c r="J725" s="478"/>
      <c r="K725" s="478"/>
      <c r="L725" s="478"/>
      <c r="M725" s="478"/>
      <c r="N725" s="478"/>
      <c r="O725" s="478"/>
      <c r="P725" s="478"/>
      <c r="Q725" s="478"/>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78"/>
      <c r="D726" s="478"/>
      <c r="E726" s="478"/>
      <c r="F726" s="478"/>
      <c r="G726" s="478"/>
      <c r="H726" s="478"/>
      <c r="I726" s="478"/>
      <c r="J726" s="478"/>
      <c r="K726" s="478"/>
      <c r="L726" s="478"/>
      <c r="M726" s="478"/>
      <c r="N726" s="478"/>
      <c r="O726" s="478"/>
      <c r="P726" s="478"/>
      <c r="Q726" s="478"/>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78"/>
      <c r="D727" s="478"/>
      <c r="E727" s="478"/>
      <c r="F727" s="478"/>
      <c r="G727" s="478"/>
      <c r="H727" s="478"/>
      <c r="I727" s="478"/>
      <c r="J727" s="478"/>
      <c r="K727" s="478"/>
      <c r="L727" s="478"/>
      <c r="M727" s="478"/>
      <c r="N727" s="478"/>
      <c r="O727" s="478"/>
      <c r="P727" s="478"/>
      <c r="Q727" s="478"/>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78"/>
      <c r="D728" s="478"/>
      <c r="E728" s="478"/>
      <c r="F728" s="478"/>
      <c r="G728" s="478"/>
      <c r="H728" s="478"/>
      <c r="I728" s="478"/>
      <c r="J728" s="478"/>
      <c r="K728" s="478"/>
      <c r="L728" s="478"/>
      <c r="M728" s="478"/>
      <c r="N728" s="478"/>
      <c r="O728" s="478"/>
      <c r="P728" s="478"/>
      <c r="Q728" s="478"/>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78"/>
      <c r="D729" s="478"/>
      <c r="E729" s="478"/>
      <c r="F729" s="478"/>
      <c r="G729" s="478"/>
      <c r="H729" s="478"/>
      <c r="I729" s="478"/>
      <c r="J729" s="478"/>
      <c r="K729" s="478"/>
      <c r="L729" s="478"/>
      <c r="M729" s="478"/>
      <c r="N729" s="478"/>
      <c r="O729" s="478"/>
      <c r="P729" s="478"/>
      <c r="Q729" s="478"/>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78"/>
      <c r="D730" s="478"/>
      <c r="E730" s="478"/>
      <c r="F730" s="478"/>
      <c r="G730" s="478"/>
      <c r="H730" s="478"/>
      <c r="I730" s="478"/>
      <c r="J730" s="478"/>
      <c r="K730" s="478"/>
      <c r="L730" s="478"/>
      <c r="M730" s="478"/>
      <c r="N730" s="478"/>
      <c r="O730" s="478"/>
      <c r="P730" s="478"/>
      <c r="Q730" s="478"/>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78"/>
      <c r="D731" s="478"/>
      <c r="E731" s="478"/>
      <c r="F731" s="478"/>
      <c r="G731" s="478"/>
      <c r="H731" s="478"/>
      <c r="I731" s="478"/>
      <c r="J731" s="478"/>
      <c r="K731" s="478"/>
      <c r="L731" s="478"/>
      <c r="M731" s="478"/>
      <c r="N731" s="478"/>
      <c r="O731" s="478"/>
      <c r="P731" s="478"/>
      <c r="Q731" s="478"/>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78"/>
      <c r="D732" s="478"/>
      <c r="E732" s="478"/>
      <c r="F732" s="478"/>
      <c r="G732" s="478"/>
      <c r="H732" s="478"/>
      <c r="I732" s="478"/>
      <c r="J732" s="478"/>
      <c r="K732" s="478"/>
      <c r="L732" s="478"/>
      <c r="M732" s="478"/>
      <c r="N732" s="478"/>
      <c r="O732" s="478"/>
      <c r="P732" s="478"/>
      <c r="Q732" s="478"/>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78"/>
      <c r="D733" s="478"/>
      <c r="E733" s="478"/>
      <c r="F733" s="478"/>
      <c r="G733" s="478"/>
      <c r="H733" s="478"/>
      <c r="I733" s="478"/>
      <c r="J733" s="478"/>
      <c r="K733" s="478"/>
      <c r="L733" s="478"/>
      <c r="M733" s="478"/>
      <c r="N733" s="478"/>
      <c r="O733" s="478"/>
      <c r="P733" s="478"/>
      <c r="Q733" s="478"/>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78"/>
      <c r="D734" s="478"/>
      <c r="E734" s="478"/>
      <c r="F734" s="478"/>
      <c r="G734" s="478"/>
      <c r="H734" s="478"/>
      <c r="I734" s="478"/>
      <c r="J734" s="478"/>
      <c r="K734" s="478"/>
      <c r="L734" s="478"/>
      <c r="M734" s="478"/>
      <c r="N734" s="478"/>
      <c r="O734" s="478"/>
      <c r="P734" s="478"/>
      <c r="Q734" s="478"/>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78"/>
      <c r="D735" s="478"/>
      <c r="E735" s="478"/>
      <c r="F735" s="478"/>
      <c r="G735" s="478"/>
      <c r="H735" s="478"/>
      <c r="I735" s="478"/>
      <c r="J735" s="478"/>
      <c r="K735" s="478"/>
      <c r="L735" s="478"/>
      <c r="M735" s="478"/>
      <c r="N735" s="478"/>
      <c r="O735" s="478"/>
      <c r="P735" s="478"/>
      <c r="Q735" s="478"/>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78"/>
      <c r="D736" s="478"/>
      <c r="E736" s="478"/>
      <c r="F736" s="478"/>
      <c r="G736" s="478"/>
      <c r="H736" s="478"/>
      <c r="I736" s="478"/>
      <c r="J736" s="478"/>
      <c r="K736" s="478"/>
      <c r="L736" s="478"/>
      <c r="M736" s="478"/>
      <c r="N736" s="478"/>
      <c r="O736" s="478"/>
      <c r="P736" s="478"/>
      <c r="Q736" s="478"/>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78"/>
      <c r="D737" s="478"/>
      <c r="E737" s="478"/>
      <c r="F737" s="478"/>
      <c r="G737" s="478"/>
      <c r="H737" s="478"/>
      <c r="I737" s="478"/>
      <c r="J737" s="478"/>
      <c r="K737" s="478"/>
      <c r="L737" s="478"/>
      <c r="M737" s="478"/>
      <c r="N737" s="478"/>
      <c r="O737" s="478"/>
      <c r="P737" s="478"/>
      <c r="Q737" s="478"/>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78"/>
      <c r="D738" s="478"/>
      <c r="E738" s="478"/>
      <c r="F738" s="478"/>
      <c r="G738" s="478"/>
      <c r="H738" s="478"/>
      <c r="I738" s="478"/>
      <c r="J738" s="478"/>
      <c r="K738" s="478"/>
      <c r="L738" s="478"/>
      <c r="M738" s="478"/>
      <c r="N738" s="478"/>
      <c r="O738" s="478"/>
      <c r="P738" s="478"/>
      <c r="Q738" s="478"/>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78"/>
      <c r="D739" s="478"/>
      <c r="E739" s="478"/>
      <c r="F739" s="478"/>
      <c r="G739" s="478"/>
      <c r="H739" s="478"/>
      <c r="I739" s="478"/>
      <c r="J739" s="478"/>
      <c r="K739" s="478"/>
      <c r="L739" s="478"/>
      <c r="M739" s="478"/>
      <c r="N739" s="478"/>
      <c r="O739" s="478"/>
      <c r="P739" s="478"/>
      <c r="Q739" s="478"/>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78"/>
      <c r="D740" s="478"/>
      <c r="E740" s="478"/>
      <c r="F740" s="478"/>
      <c r="G740" s="478"/>
      <c r="H740" s="478"/>
      <c r="I740" s="478"/>
      <c r="J740" s="478"/>
      <c r="K740" s="478"/>
      <c r="L740" s="478"/>
      <c r="M740" s="478"/>
      <c r="N740" s="478"/>
      <c r="O740" s="478"/>
      <c r="P740" s="478"/>
      <c r="Q740" s="478"/>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78"/>
      <c r="D741" s="478"/>
      <c r="E741" s="478"/>
      <c r="F741" s="478"/>
      <c r="G741" s="478"/>
      <c r="H741" s="478"/>
      <c r="I741" s="478"/>
      <c r="J741" s="478"/>
      <c r="K741" s="478"/>
      <c r="L741" s="478"/>
      <c r="M741" s="478"/>
      <c r="N741" s="478"/>
      <c r="O741" s="478"/>
      <c r="P741" s="478"/>
      <c r="Q741" s="478"/>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78"/>
      <c r="D742" s="478"/>
      <c r="E742" s="478"/>
      <c r="F742" s="478"/>
      <c r="G742" s="478"/>
      <c r="H742" s="478"/>
      <c r="I742" s="478"/>
      <c r="J742" s="478"/>
      <c r="K742" s="478"/>
      <c r="L742" s="478"/>
      <c r="M742" s="478"/>
      <c r="N742" s="478"/>
      <c r="O742" s="478"/>
      <c r="P742" s="478"/>
      <c r="Q742" s="478"/>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78"/>
      <c r="D743" s="478"/>
      <c r="E743" s="478"/>
      <c r="F743" s="478"/>
      <c r="G743" s="478"/>
      <c r="H743" s="478"/>
      <c r="I743" s="478"/>
      <c r="J743" s="478"/>
      <c r="K743" s="478"/>
      <c r="L743" s="478"/>
      <c r="M743" s="478"/>
      <c r="N743" s="478"/>
      <c r="O743" s="478"/>
      <c r="P743" s="478"/>
      <c r="Q743" s="478"/>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78"/>
      <c r="D744" s="478"/>
      <c r="E744" s="478"/>
      <c r="F744" s="478"/>
      <c r="G744" s="478"/>
      <c r="H744" s="478"/>
      <c r="I744" s="478"/>
      <c r="J744" s="478"/>
      <c r="K744" s="478"/>
      <c r="L744" s="478"/>
      <c r="M744" s="478"/>
      <c r="N744" s="478"/>
      <c r="O744" s="478"/>
      <c r="P744" s="478"/>
      <c r="Q744" s="478"/>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78"/>
      <c r="D745" s="478"/>
      <c r="E745" s="478"/>
      <c r="F745" s="478"/>
      <c r="G745" s="478"/>
      <c r="H745" s="478"/>
      <c r="I745" s="478"/>
      <c r="J745" s="478"/>
      <c r="K745" s="478"/>
      <c r="L745" s="478"/>
      <c r="M745" s="478"/>
      <c r="N745" s="478"/>
      <c r="O745" s="478"/>
      <c r="P745" s="478"/>
      <c r="Q745" s="478"/>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78"/>
      <c r="D746" s="478"/>
      <c r="E746" s="478"/>
      <c r="F746" s="478"/>
      <c r="G746" s="478"/>
      <c r="H746" s="478"/>
      <c r="I746" s="478"/>
      <c r="J746" s="478"/>
      <c r="K746" s="478"/>
      <c r="L746" s="478"/>
      <c r="M746" s="478"/>
      <c r="N746" s="478"/>
      <c r="O746" s="478"/>
      <c r="P746" s="478"/>
      <c r="Q746" s="478"/>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78"/>
      <c r="D747" s="478"/>
      <c r="E747" s="478"/>
      <c r="F747" s="478"/>
      <c r="G747" s="478"/>
      <c r="H747" s="478"/>
      <c r="I747" s="478"/>
      <c r="J747" s="478"/>
      <c r="K747" s="478"/>
      <c r="L747" s="478"/>
      <c r="M747" s="478"/>
      <c r="N747" s="478"/>
      <c r="O747" s="478"/>
      <c r="P747" s="478"/>
      <c r="Q747" s="478"/>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78"/>
      <c r="D748" s="478"/>
      <c r="E748" s="478"/>
      <c r="F748" s="478"/>
      <c r="G748" s="478"/>
      <c r="H748" s="478"/>
      <c r="I748" s="478"/>
      <c r="J748" s="478"/>
      <c r="K748" s="478"/>
      <c r="L748" s="478"/>
      <c r="M748" s="478"/>
      <c r="N748" s="478"/>
      <c r="O748" s="478"/>
      <c r="P748" s="478"/>
      <c r="Q748" s="478"/>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78"/>
      <c r="D749" s="478"/>
      <c r="E749" s="478"/>
      <c r="F749" s="478"/>
      <c r="G749" s="478"/>
      <c r="H749" s="478"/>
      <c r="I749" s="478"/>
      <c r="J749" s="478"/>
      <c r="K749" s="478"/>
      <c r="L749" s="478"/>
      <c r="M749" s="478"/>
      <c r="N749" s="478"/>
      <c r="O749" s="478"/>
      <c r="P749" s="478"/>
      <c r="Q749" s="478"/>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78"/>
      <c r="D750" s="478"/>
      <c r="E750" s="478"/>
      <c r="F750" s="478"/>
      <c r="G750" s="478"/>
      <c r="H750" s="478"/>
      <c r="I750" s="478"/>
      <c r="J750" s="478"/>
      <c r="K750" s="478"/>
      <c r="L750" s="478"/>
      <c r="M750" s="478"/>
      <c r="N750" s="478"/>
      <c r="O750" s="478"/>
      <c r="P750" s="478"/>
      <c r="Q750" s="478"/>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78"/>
      <c r="D751" s="478"/>
      <c r="E751" s="478"/>
      <c r="F751" s="478"/>
      <c r="G751" s="478"/>
      <c r="H751" s="478"/>
      <c r="I751" s="478"/>
      <c r="J751" s="478"/>
      <c r="K751" s="478"/>
      <c r="L751" s="478"/>
      <c r="M751" s="478"/>
      <c r="N751" s="478"/>
      <c r="O751" s="478"/>
      <c r="P751" s="478"/>
      <c r="Q751" s="478"/>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78"/>
      <c r="D752" s="478"/>
      <c r="E752" s="478"/>
      <c r="F752" s="478"/>
      <c r="G752" s="478"/>
      <c r="H752" s="478"/>
      <c r="I752" s="478"/>
      <c r="J752" s="478"/>
      <c r="K752" s="478"/>
      <c r="L752" s="478"/>
      <c r="M752" s="478"/>
      <c r="N752" s="478"/>
      <c r="O752" s="478"/>
      <c r="P752" s="478"/>
      <c r="Q752" s="478"/>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78"/>
      <c r="D753" s="478"/>
      <c r="E753" s="478"/>
      <c r="F753" s="478"/>
      <c r="G753" s="478"/>
      <c r="H753" s="478"/>
      <c r="I753" s="478"/>
      <c r="J753" s="478"/>
      <c r="K753" s="478"/>
      <c r="L753" s="478"/>
      <c r="M753" s="478"/>
      <c r="N753" s="478"/>
      <c r="O753" s="478"/>
      <c r="P753" s="478"/>
      <c r="Q753" s="478"/>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78"/>
      <c r="D754" s="478"/>
      <c r="E754" s="478"/>
      <c r="F754" s="478"/>
      <c r="G754" s="478"/>
      <c r="H754" s="478"/>
      <c r="I754" s="478"/>
      <c r="J754" s="478"/>
      <c r="K754" s="478"/>
      <c r="L754" s="478"/>
      <c r="M754" s="478"/>
      <c r="N754" s="478"/>
      <c r="O754" s="478"/>
      <c r="P754" s="478"/>
      <c r="Q754" s="478"/>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78"/>
      <c r="D755" s="478"/>
      <c r="E755" s="478"/>
      <c r="F755" s="478"/>
      <c r="G755" s="478"/>
      <c r="H755" s="478"/>
      <c r="I755" s="478"/>
      <c r="J755" s="478"/>
      <c r="K755" s="478"/>
      <c r="L755" s="478"/>
      <c r="M755" s="478"/>
      <c r="N755" s="478"/>
      <c r="O755" s="478"/>
      <c r="P755" s="478"/>
      <c r="Q755" s="478"/>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78"/>
      <c r="D756" s="478"/>
      <c r="E756" s="478"/>
      <c r="F756" s="478"/>
      <c r="G756" s="478"/>
      <c r="H756" s="478"/>
      <c r="I756" s="478"/>
      <c r="J756" s="478"/>
      <c r="K756" s="478"/>
      <c r="L756" s="478"/>
      <c r="M756" s="478"/>
      <c r="N756" s="478"/>
      <c r="O756" s="478"/>
      <c r="P756" s="478"/>
      <c r="Q756" s="478"/>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78"/>
      <c r="D757" s="478"/>
      <c r="E757" s="478"/>
      <c r="F757" s="478"/>
      <c r="G757" s="478"/>
      <c r="H757" s="478"/>
      <c r="I757" s="478"/>
      <c r="J757" s="478"/>
      <c r="K757" s="478"/>
      <c r="L757" s="478"/>
      <c r="M757" s="478"/>
      <c r="N757" s="478"/>
      <c r="O757" s="478"/>
      <c r="P757" s="478"/>
      <c r="Q757" s="478"/>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78"/>
      <c r="D758" s="478"/>
      <c r="E758" s="478"/>
      <c r="F758" s="478"/>
      <c r="G758" s="478"/>
      <c r="H758" s="478"/>
      <c r="I758" s="478"/>
      <c r="J758" s="478"/>
      <c r="K758" s="478"/>
      <c r="L758" s="478"/>
      <c r="M758" s="478"/>
      <c r="N758" s="478"/>
      <c r="O758" s="478"/>
      <c r="P758" s="478"/>
      <c r="Q758" s="478"/>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78"/>
      <c r="D759" s="478"/>
      <c r="E759" s="478"/>
      <c r="F759" s="478"/>
      <c r="G759" s="478"/>
      <c r="H759" s="478"/>
      <c r="I759" s="478"/>
      <c r="J759" s="478"/>
      <c r="K759" s="478"/>
      <c r="L759" s="478"/>
      <c r="M759" s="478"/>
      <c r="N759" s="478"/>
      <c r="O759" s="478"/>
      <c r="P759" s="478"/>
      <c r="Q759" s="478"/>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78"/>
      <c r="D760" s="478"/>
      <c r="E760" s="478"/>
      <c r="F760" s="478"/>
      <c r="G760" s="478"/>
      <c r="H760" s="478"/>
      <c r="I760" s="478"/>
      <c r="J760" s="478"/>
      <c r="K760" s="478"/>
      <c r="L760" s="478"/>
      <c r="M760" s="478"/>
      <c r="N760" s="478"/>
      <c r="O760" s="478"/>
      <c r="P760" s="478"/>
      <c r="Q760" s="478"/>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78"/>
      <c r="D761" s="478"/>
      <c r="E761" s="478"/>
      <c r="F761" s="478"/>
      <c r="G761" s="478"/>
      <c r="H761" s="478"/>
      <c r="I761" s="478"/>
      <c r="J761" s="478"/>
      <c r="K761" s="478"/>
      <c r="L761" s="478"/>
      <c r="M761" s="478"/>
      <c r="N761" s="478"/>
      <c r="O761" s="478"/>
      <c r="P761" s="478"/>
      <c r="Q761" s="478"/>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78"/>
      <c r="D762" s="478"/>
      <c r="E762" s="478"/>
      <c r="F762" s="478"/>
      <c r="G762" s="478"/>
      <c r="H762" s="478"/>
      <c r="I762" s="478"/>
      <c r="J762" s="478"/>
      <c r="K762" s="478"/>
      <c r="L762" s="478"/>
      <c r="M762" s="478"/>
      <c r="N762" s="478"/>
      <c r="O762" s="478"/>
      <c r="P762" s="478"/>
      <c r="Q762" s="478"/>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78"/>
      <c r="D763" s="478"/>
      <c r="E763" s="478"/>
      <c r="F763" s="478"/>
      <c r="G763" s="478"/>
      <c r="H763" s="478"/>
      <c r="I763" s="478"/>
      <c r="J763" s="478"/>
      <c r="K763" s="478"/>
      <c r="L763" s="478"/>
      <c r="M763" s="478"/>
      <c r="N763" s="478"/>
      <c r="O763" s="478"/>
      <c r="P763" s="478"/>
      <c r="Q763" s="478"/>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78"/>
      <c r="D764" s="478"/>
      <c r="E764" s="478"/>
      <c r="F764" s="478"/>
      <c r="G764" s="478"/>
      <c r="H764" s="478"/>
      <c r="I764" s="478"/>
      <c r="J764" s="478"/>
      <c r="K764" s="478"/>
      <c r="L764" s="478"/>
      <c r="M764" s="478"/>
      <c r="N764" s="478"/>
      <c r="O764" s="478"/>
      <c r="P764" s="478"/>
      <c r="Q764" s="478"/>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78"/>
      <c r="D765" s="478"/>
      <c r="E765" s="478"/>
      <c r="F765" s="478"/>
      <c r="G765" s="478"/>
      <c r="H765" s="478"/>
      <c r="I765" s="478"/>
      <c r="J765" s="478"/>
      <c r="K765" s="478"/>
      <c r="L765" s="478"/>
      <c r="M765" s="478"/>
      <c r="N765" s="478"/>
      <c r="O765" s="478"/>
      <c r="P765" s="478"/>
      <c r="Q765" s="478"/>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78"/>
      <c r="D766" s="478"/>
      <c r="E766" s="478"/>
      <c r="F766" s="478"/>
      <c r="G766" s="478"/>
      <c r="H766" s="478"/>
      <c r="I766" s="478"/>
      <c r="J766" s="478"/>
      <c r="K766" s="478"/>
      <c r="L766" s="478"/>
      <c r="M766" s="478"/>
      <c r="N766" s="478"/>
      <c r="O766" s="478"/>
      <c r="P766" s="478"/>
      <c r="Q766" s="478"/>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78"/>
      <c r="D767" s="478"/>
      <c r="E767" s="478"/>
      <c r="F767" s="478"/>
      <c r="G767" s="478"/>
      <c r="H767" s="478"/>
      <c r="I767" s="478"/>
      <c r="J767" s="478"/>
      <c r="K767" s="478"/>
      <c r="L767" s="478"/>
      <c r="M767" s="478"/>
      <c r="N767" s="478"/>
      <c r="O767" s="478"/>
      <c r="P767" s="478"/>
      <c r="Q767" s="478"/>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78"/>
      <c r="D768" s="478"/>
      <c r="E768" s="478"/>
      <c r="F768" s="478"/>
      <c r="G768" s="478"/>
      <c r="H768" s="478"/>
      <c r="I768" s="478"/>
      <c r="J768" s="478"/>
      <c r="K768" s="478"/>
      <c r="L768" s="478"/>
      <c r="M768" s="478"/>
      <c r="N768" s="478"/>
      <c r="O768" s="478"/>
      <c r="P768" s="478"/>
      <c r="Q768" s="478"/>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78"/>
      <c r="D769" s="478"/>
      <c r="E769" s="478"/>
      <c r="F769" s="478"/>
      <c r="G769" s="478"/>
      <c r="H769" s="478"/>
      <c r="I769" s="478"/>
      <c r="J769" s="478"/>
      <c r="K769" s="478"/>
      <c r="L769" s="478"/>
      <c r="M769" s="478"/>
      <c r="N769" s="478"/>
      <c r="O769" s="478"/>
      <c r="P769" s="478"/>
      <c r="Q769" s="478"/>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78"/>
      <c r="D770" s="478"/>
      <c r="E770" s="478"/>
      <c r="F770" s="478"/>
      <c r="G770" s="478"/>
      <c r="H770" s="478"/>
      <c r="I770" s="478"/>
      <c r="J770" s="478"/>
      <c r="K770" s="478"/>
      <c r="L770" s="478"/>
      <c r="M770" s="478"/>
      <c r="N770" s="478"/>
      <c r="O770" s="478"/>
      <c r="P770" s="478"/>
      <c r="Q770" s="478"/>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78"/>
      <c r="D771" s="478"/>
      <c r="E771" s="478"/>
      <c r="F771" s="478"/>
      <c r="G771" s="478"/>
      <c r="H771" s="478"/>
      <c r="I771" s="478"/>
      <c r="J771" s="478"/>
      <c r="K771" s="478"/>
      <c r="L771" s="478"/>
      <c r="M771" s="478"/>
      <c r="N771" s="478"/>
      <c r="O771" s="478"/>
      <c r="P771" s="478"/>
      <c r="Q771" s="478"/>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78"/>
      <c r="D772" s="478"/>
      <c r="E772" s="478"/>
      <c r="F772" s="478"/>
      <c r="G772" s="478"/>
      <c r="H772" s="478"/>
      <c r="I772" s="478"/>
      <c r="J772" s="478"/>
      <c r="K772" s="478"/>
      <c r="L772" s="478"/>
      <c r="M772" s="478"/>
      <c r="N772" s="478"/>
      <c r="O772" s="478"/>
      <c r="P772" s="478"/>
      <c r="Q772" s="478"/>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78"/>
      <c r="D773" s="478"/>
      <c r="E773" s="478"/>
      <c r="F773" s="478"/>
      <c r="G773" s="478"/>
      <c r="H773" s="478"/>
      <c r="I773" s="478"/>
      <c r="J773" s="478"/>
      <c r="K773" s="478"/>
      <c r="L773" s="478"/>
      <c r="M773" s="478"/>
      <c r="N773" s="478"/>
      <c r="O773" s="478"/>
      <c r="P773" s="478"/>
      <c r="Q773" s="478"/>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78"/>
      <c r="D774" s="478"/>
      <c r="E774" s="478"/>
      <c r="F774" s="478"/>
      <c r="G774" s="478"/>
      <c r="H774" s="478"/>
      <c r="I774" s="478"/>
      <c r="J774" s="478"/>
      <c r="K774" s="478"/>
      <c r="L774" s="478"/>
      <c r="M774" s="478"/>
      <c r="N774" s="478"/>
      <c r="O774" s="478"/>
      <c r="P774" s="478"/>
      <c r="Q774" s="478"/>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78"/>
      <c r="D775" s="478"/>
      <c r="E775" s="478"/>
      <c r="F775" s="478"/>
      <c r="G775" s="478"/>
      <c r="H775" s="478"/>
      <c r="I775" s="478"/>
      <c r="J775" s="478"/>
      <c r="K775" s="478"/>
      <c r="L775" s="478"/>
      <c r="M775" s="478"/>
      <c r="N775" s="478"/>
      <c r="O775" s="478"/>
      <c r="P775" s="478"/>
      <c r="Q775" s="478"/>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78"/>
      <c r="D776" s="478"/>
      <c r="E776" s="478"/>
      <c r="F776" s="478"/>
      <c r="G776" s="478"/>
      <c r="H776" s="478"/>
      <c r="I776" s="478"/>
      <c r="J776" s="478"/>
      <c r="K776" s="478"/>
      <c r="L776" s="478"/>
      <c r="M776" s="478"/>
      <c r="N776" s="478"/>
      <c r="O776" s="478"/>
      <c r="P776" s="478"/>
      <c r="Q776" s="478"/>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78"/>
      <c r="D777" s="478"/>
      <c r="E777" s="478"/>
      <c r="F777" s="478"/>
      <c r="G777" s="478"/>
      <c r="H777" s="478"/>
      <c r="I777" s="478"/>
      <c r="J777" s="478"/>
      <c r="K777" s="478"/>
      <c r="L777" s="478"/>
      <c r="M777" s="478"/>
      <c r="N777" s="478"/>
      <c r="O777" s="478"/>
      <c r="P777" s="478"/>
      <c r="Q777" s="478"/>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78"/>
      <c r="D778" s="478"/>
      <c r="E778" s="478"/>
      <c r="F778" s="478"/>
      <c r="G778" s="478"/>
      <c r="H778" s="478"/>
      <c r="I778" s="478"/>
      <c r="J778" s="478"/>
      <c r="K778" s="478"/>
      <c r="L778" s="478"/>
      <c r="M778" s="478"/>
      <c r="N778" s="478"/>
      <c r="O778" s="478"/>
      <c r="P778" s="478"/>
      <c r="Q778" s="478"/>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78"/>
      <c r="D779" s="478"/>
      <c r="E779" s="478"/>
      <c r="F779" s="478"/>
      <c r="G779" s="478"/>
      <c r="H779" s="478"/>
      <c r="I779" s="478"/>
      <c r="J779" s="478"/>
      <c r="K779" s="478"/>
      <c r="L779" s="478"/>
      <c r="M779" s="478"/>
      <c r="N779" s="478"/>
      <c r="O779" s="478"/>
      <c r="P779" s="478"/>
      <c r="Q779" s="478"/>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78"/>
      <c r="D780" s="478"/>
      <c r="E780" s="478"/>
      <c r="F780" s="478"/>
      <c r="G780" s="478"/>
      <c r="H780" s="478"/>
      <c r="I780" s="478"/>
      <c r="J780" s="478"/>
      <c r="K780" s="478"/>
      <c r="L780" s="478"/>
      <c r="M780" s="478"/>
      <c r="N780" s="478"/>
      <c r="O780" s="478"/>
      <c r="P780" s="478"/>
      <c r="Q780" s="478"/>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78"/>
      <c r="D781" s="478"/>
      <c r="E781" s="478"/>
      <c r="F781" s="478"/>
      <c r="G781" s="478"/>
      <c r="H781" s="478"/>
      <c r="I781" s="478"/>
      <c r="J781" s="478"/>
      <c r="K781" s="478"/>
      <c r="L781" s="478"/>
      <c r="M781" s="478"/>
      <c r="N781" s="478"/>
      <c r="O781" s="478"/>
      <c r="P781" s="478"/>
      <c r="Q781" s="478"/>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78"/>
      <c r="D782" s="478"/>
      <c r="E782" s="478"/>
      <c r="F782" s="478"/>
      <c r="G782" s="478"/>
      <c r="H782" s="478"/>
      <c r="I782" s="478"/>
      <c r="J782" s="478"/>
      <c r="K782" s="478"/>
      <c r="L782" s="478"/>
      <c r="M782" s="478"/>
      <c r="N782" s="478"/>
      <c r="O782" s="478"/>
      <c r="P782" s="478"/>
      <c r="Q782" s="478"/>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78"/>
      <c r="D783" s="478"/>
      <c r="E783" s="478"/>
      <c r="F783" s="478"/>
      <c r="G783" s="478"/>
      <c r="H783" s="478"/>
      <c r="I783" s="478"/>
      <c r="J783" s="478"/>
      <c r="K783" s="478"/>
      <c r="L783" s="478"/>
      <c r="M783" s="478"/>
      <c r="N783" s="478"/>
      <c r="O783" s="478"/>
      <c r="P783" s="478"/>
      <c r="Q783" s="478"/>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78"/>
      <c r="D784" s="478"/>
      <c r="E784" s="478"/>
      <c r="F784" s="478"/>
      <c r="G784" s="478"/>
      <c r="H784" s="478"/>
      <c r="I784" s="478"/>
      <c r="J784" s="478"/>
      <c r="K784" s="478"/>
      <c r="L784" s="478"/>
      <c r="M784" s="478"/>
      <c r="N784" s="478"/>
      <c r="O784" s="478"/>
      <c r="P784" s="478"/>
      <c r="Q784" s="478"/>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78"/>
      <c r="D785" s="478"/>
      <c r="E785" s="478"/>
      <c r="F785" s="478"/>
      <c r="G785" s="478"/>
      <c r="H785" s="478"/>
      <c r="I785" s="478"/>
      <c r="J785" s="478"/>
      <c r="K785" s="478"/>
      <c r="L785" s="478"/>
      <c r="M785" s="478"/>
      <c r="N785" s="478"/>
      <c r="O785" s="478"/>
      <c r="P785" s="478"/>
      <c r="Q785" s="478"/>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78"/>
      <c r="D786" s="478"/>
      <c r="E786" s="478"/>
      <c r="F786" s="478"/>
      <c r="G786" s="478"/>
      <c r="H786" s="478"/>
      <c r="I786" s="478"/>
      <c r="J786" s="478"/>
      <c r="K786" s="478"/>
      <c r="L786" s="478"/>
      <c r="M786" s="478"/>
      <c r="N786" s="478"/>
      <c r="O786" s="478"/>
      <c r="P786" s="478"/>
      <c r="Q786" s="478"/>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78"/>
      <c r="D787" s="478"/>
      <c r="E787" s="478"/>
      <c r="F787" s="478"/>
      <c r="G787" s="478"/>
      <c r="H787" s="478"/>
      <c r="I787" s="478"/>
      <c r="J787" s="478"/>
      <c r="K787" s="478"/>
      <c r="L787" s="478"/>
      <c r="M787" s="478"/>
      <c r="N787" s="478"/>
      <c r="O787" s="478"/>
      <c r="P787" s="478"/>
      <c r="Q787" s="478"/>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78"/>
      <c r="D788" s="478"/>
      <c r="E788" s="478"/>
      <c r="F788" s="478"/>
      <c r="G788" s="478"/>
      <c r="H788" s="478"/>
      <c r="I788" s="478"/>
      <c r="J788" s="478"/>
      <c r="K788" s="478"/>
      <c r="L788" s="478"/>
      <c r="M788" s="478"/>
      <c r="N788" s="478"/>
      <c r="O788" s="478"/>
      <c r="P788" s="478"/>
      <c r="Q788" s="478"/>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78"/>
      <c r="D789" s="478"/>
      <c r="E789" s="478"/>
      <c r="F789" s="478"/>
      <c r="G789" s="478"/>
      <c r="H789" s="478"/>
      <c r="I789" s="478"/>
      <c r="J789" s="478"/>
      <c r="K789" s="478"/>
      <c r="L789" s="478"/>
      <c r="M789" s="478"/>
      <c r="N789" s="478"/>
      <c r="O789" s="478"/>
      <c r="P789" s="478"/>
      <c r="Q789" s="478"/>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78"/>
      <c r="D790" s="478"/>
      <c r="E790" s="478"/>
      <c r="F790" s="478"/>
      <c r="G790" s="478"/>
      <c r="H790" s="478"/>
      <c r="I790" s="478"/>
      <c r="J790" s="478"/>
      <c r="K790" s="478"/>
      <c r="L790" s="478"/>
      <c r="M790" s="478"/>
      <c r="N790" s="478"/>
      <c r="O790" s="478"/>
      <c r="P790" s="478"/>
      <c r="Q790" s="478"/>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78"/>
      <c r="D791" s="478"/>
      <c r="E791" s="478"/>
      <c r="F791" s="478"/>
      <c r="G791" s="478"/>
      <c r="H791" s="478"/>
      <c r="I791" s="478"/>
      <c r="J791" s="478"/>
      <c r="K791" s="478"/>
      <c r="L791" s="478"/>
      <c r="M791" s="478"/>
      <c r="N791" s="478"/>
      <c r="O791" s="478"/>
      <c r="P791" s="478"/>
      <c r="Q791" s="478"/>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78"/>
      <c r="D792" s="478"/>
      <c r="E792" s="478"/>
      <c r="F792" s="478"/>
      <c r="G792" s="478"/>
      <c r="H792" s="478"/>
      <c r="I792" s="478"/>
      <c r="J792" s="478"/>
      <c r="K792" s="478"/>
      <c r="L792" s="478"/>
      <c r="M792" s="478"/>
      <c r="N792" s="478"/>
      <c r="O792" s="478"/>
      <c r="P792" s="478"/>
      <c r="Q792" s="478"/>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78"/>
      <c r="D793" s="478"/>
      <c r="E793" s="478"/>
      <c r="F793" s="478"/>
      <c r="G793" s="478"/>
      <c r="H793" s="478"/>
      <c r="I793" s="478"/>
      <c r="J793" s="478"/>
      <c r="K793" s="478"/>
      <c r="L793" s="478"/>
      <c r="M793" s="478"/>
      <c r="N793" s="478"/>
      <c r="O793" s="478"/>
      <c r="P793" s="478"/>
      <c r="Q793" s="478"/>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78"/>
      <c r="D794" s="478"/>
      <c r="E794" s="478"/>
      <c r="F794" s="478"/>
      <c r="G794" s="478"/>
      <c r="H794" s="478"/>
      <c r="I794" s="478"/>
      <c r="J794" s="478"/>
      <c r="K794" s="478"/>
      <c r="L794" s="478"/>
      <c r="M794" s="478"/>
      <c r="N794" s="478"/>
      <c r="O794" s="478"/>
      <c r="P794" s="478"/>
      <c r="Q794" s="478"/>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78"/>
      <c r="D795" s="478"/>
      <c r="E795" s="478"/>
      <c r="F795" s="478"/>
      <c r="G795" s="478"/>
      <c r="H795" s="478"/>
      <c r="I795" s="478"/>
      <c r="J795" s="478"/>
      <c r="K795" s="478"/>
      <c r="L795" s="478"/>
      <c r="M795" s="478"/>
      <c r="N795" s="478"/>
      <c r="O795" s="478"/>
      <c r="P795" s="478"/>
      <c r="Q795" s="478"/>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78"/>
      <c r="D796" s="478"/>
      <c r="E796" s="478"/>
      <c r="F796" s="478"/>
      <c r="G796" s="478"/>
      <c r="H796" s="478"/>
      <c r="I796" s="478"/>
      <c r="J796" s="478"/>
      <c r="K796" s="478"/>
      <c r="L796" s="478"/>
      <c r="M796" s="478"/>
      <c r="N796" s="478"/>
      <c r="O796" s="478"/>
      <c r="P796" s="478"/>
      <c r="Q796" s="478"/>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78"/>
      <c r="D797" s="478"/>
      <c r="E797" s="478"/>
      <c r="F797" s="478"/>
      <c r="G797" s="478"/>
      <c r="H797" s="478"/>
      <c r="I797" s="478"/>
      <c r="J797" s="478"/>
      <c r="K797" s="478"/>
      <c r="L797" s="478"/>
      <c r="M797" s="478"/>
      <c r="N797" s="478"/>
      <c r="O797" s="478"/>
      <c r="P797" s="478"/>
      <c r="Q797" s="478"/>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78"/>
      <c r="D798" s="478"/>
      <c r="E798" s="478"/>
      <c r="F798" s="478"/>
      <c r="G798" s="478"/>
      <c r="H798" s="478"/>
      <c r="I798" s="478"/>
      <c r="J798" s="478"/>
      <c r="K798" s="478"/>
      <c r="L798" s="478"/>
      <c r="M798" s="478"/>
      <c r="N798" s="478"/>
      <c r="O798" s="478"/>
      <c r="P798" s="478"/>
      <c r="Q798" s="478"/>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78"/>
      <c r="D799" s="478"/>
      <c r="E799" s="478"/>
      <c r="F799" s="478"/>
      <c r="G799" s="478"/>
      <c r="H799" s="478"/>
      <c r="I799" s="478"/>
      <c r="J799" s="478"/>
      <c r="K799" s="478"/>
      <c r="L799" s="478"/>
      <c r="M799" s="478"/>
      <c r="N799" s="478"/>
      <c r="O799" s="478"/>
      <c r="P799" s="478"/>
      <c r="Q799" s="478"/>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8"/>
      <c r="D800" s="478"/>
      <c r="E800" s="478"/>
      <c r="F800" s="478"/>
      <c r="G800" s="478"/>
      <c r="H800" s="478"/>
      <c r="I800" s="478"/>
      <c r="J800" s="478"/>
      <c r="K800" s="478"/>
      <c r="L800" s="478"/>
      <c r="M800" s="478"/>
      <c r="N800" s="478"/>
      <c r="O800" s="478"/>
      <c r="P800" s="478"/>
      <c r="Q800" s="478"/>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8"/>
      <c r="D801" s="478"/>
      <c r="E801" s="478"/>
      <c r="F801" s="478"/>
      <c r="G801" s="478"/>
      <c r="H801" s="478"/>
      <c r="I801" s="478"/>
      <c r="J801" s="478"/>
      <c r="K801" s="478"/>
      <c r="L801" s="478"/>
      <c r="M801" s="478"/>
      <c r="N801" s="478"/>
      <c r="O801" s="478"/>
      <c r="P801" s="478"/>
      <c r="Q801" s="478"/>
    </row>
    <row r="802" ht="25.15" customHeight="true" x14ac:dyDescent="0.2">
      <c r="C802" s="478"/>
      <c r="D802" s="478"/>
      <c r="E802" s="478"/>
      <c r="F802" s="478"/>
      <c r="G802" s="478"/>
      <c r="H802" s="478"/>
      <c r="I802" s="478"/>
      <c r="J802" s="478"/>
      <c r="K802" s="478"/>
      <c r="L802" s="478"/>
      <c r="M802" s="478"/>
      <c r="N802" s="478"/>
      <c r="O802" s="478"/>
      <c r="P802" s="478"/>
      <c r="Q802" s="478"/>
    </row>
    <row r="803" ht="25.15" customHeight="true" x14ac:dyDescent="0.2">
      <c r="C803" s="478"/>
      <c r="D803" s="478"/>
      <c r="E803" s="478"/>
      <c r="F803" s="478"/>
      <c r="G803" s="478"/>
      <c r="H803" s="478"/>
      <c r="I803" s="478"/>
      <c r="J803" s="478"/>
      <c r="K803" s="478"/>
      <c r="L803" s="478"/>
      <c r="M803" s="478"/>
      <c r="N803" s="478"/>
      <c r="O803" s="478"/>
      <c r="P803" s="478"/>
      <c r="Q803" s="478"/>
    </row>
    <row r="804" ht="25.15" customHeight="true" x14ac:dyDescent="0.2">
      <c r="C804" s="478"/>
      <c r="D804" s="478"/>
      <c r="E804" s="478"/>
      <c r="F804" s="478"/>
      <c r="G804" s="478"/>
      <c r="H804" s="478"/>
      <c r="I804" s="478"/>
      <c r="J804" s="478"/>
      <c r="K804" s="478"/>
      <c r="L804" s="478"/>
      <c r="M804" s="478"/>
      <c r="N804" s="478"/>
      <c r="O804" s="478"/>
      <c r="P804" s="478"/>
      <c r="Q804" s="478"/>
    </row>
    <row r="805" ht="25.15" customHeight="true" x14ac:dyDescent="0.2">
      <c r="C805" s="478"/>
      <c r="D805" s="478"/>
      <c r="E805" s="478"/>
      <c r="F805" s="478"/>
      <c r="G805" s="478"/>
      <c r="H805" s="478"/>
      <c r="I805" s="478"/>
      <c r="J805" s="478"/>
      <c r="K805" s="478"/>
      <c r="L805" s="478"/>
      <c r="M805" s="478"/>
      <c r="N805" s="478"/>
      <c r="O805" s="478"/>
      <c r="P805" s="478"/>
      <c r="Q805" s="478"/>
    </row>
    <row r="806" ht="25.15" customHeight="true" x14ac:dyDescent="0.2">
      <c r="C806" s="478"/>
      <c r="D806" s="478"/>
      <c r="E806" s="478"/>
      <c r="F806" s="478"/>
      <c r="G806" s="478"/>
      <c r="H806" s="478"/>
      <c r="I806" s="478"/>
      <c r="J806" s="478"/>
      <c r="K806" s="478"/>
      <c r="L806" s="478"/>
      <c r="M806" s="478"/>
      <c r="N806" s="478"/>
      <c r="O806" s="478"/>
      <c r="P806" s="478"/>
      <c r="Q806" s="478"/>
    </row>
    <row r="807" ht="25.15" customHeight="true" x14ac:dyDescent="0.2">
      <c r="C807" s="478"/>
      <c r="D807" s="478"/>
      <c r="E807" s="478"/>
      <c r="F807" s="478"/>
      <c r="G807" s="478"/>
      <c r="H807" s="478"/>
      <c r="I807" s="478"/>
      <c r="J807" s="478"/>
      <c r="K807" s="478"/>
      <c r="L807" s="478"/>
      <c r="M807" s="478"/>
      <c r="N807" s="478"/>
      <c r="O807" s="478"/>
      <c r="P807" s="478"/>
      <c r="Q807" s="478"/>
    </row>
    <row r="808" ht="25.15" customHeight="true" x14ac:dyDescent="0.2">
      <c r="C808" s="478"/>
      <c r="D808" s="478"/>
      <c r="E808" s="478"/>
      <c r="F808" s="478"/>
      <c r="G808" s="478"/>
      <c r="H808" s="478"/>
      <c r="I808" s="478"/>
      <c r="J808" s="478"/>
      <c r="K808" s="478"/>
      <c r="L808" s="478"/>
      <c r="M808" s="478"/>
      <c r="N808" s="478"/>
      <c r="O808" s="478"/>
      <c r="P808" s="478"/>
      <c r="Q808" s="478"/>
    </row>
    <row r="809" ht="25.15" customHeight="true" x14ac:dyDescent="0.2">
      <c r="C809" s="478"/>
      <c r="D809" s="478"/>
      <c r="E809" s="478"/>
      <c r="F809" s="478"/>
      <c r="G809" s="478"/>
      <c r="H809" s="478"/>
      <c r="I809" s="478"/>
      <c r="J809" s="478"/>
      <c r="K809" s="478"/>
      <c r="L809" s="478"/>
      <c r="M809" s="478"/>
      <c r="N809" s="478"/>
      <c r="O809" s="478"/>
      <c r="P809" s="478"/>
      <c r="Q809" s="478"/>
    </row>
    <row r="810" ht="25.15" customHeight="true" x14ac:dyDescent="0.2">
      <c r="C810" s="478"/>
      <c r="D810" s="478"/>
      <c r="E810" s="478"/>
      <c r="F810" s="478"/>
      <c r="G810" s="478"/>
      <c r="H810" s="478"/>
      <c r="I810" s="478"/>
      <c r="J810" s="478"/>
      <c r="K810" s="478"/>
      <c r="L810" s="478"/>
      <c r="M810" s="478"/>
      <c r="N810" s="478"/>
      <c r="O810" s="478"/>
      <c r="P810" s="478"/>
      <c r="Q810" s="478"/>
    </row>
    <row r="811" ht="25.15" customHeight="true" x14ac:dyDescent="0.2">
      <c r="C811" s="478"/>
      <c r="D811" s="478"/>
      <c r="E811" s="478"/>
      <c r="F811" s="478"/>
      <c r="G811" s="478"/>
      <c r="H811" s="478"/>
      <c r="I811" s="478"/>
      <c r="J811" s="478"/>
      <c r="K811" s="478"/>
      <c r="L811" s="478"/>
      <c r="M811" s="478"/>
      <c r="N811" s="478"/>
      <c r="O811" s="478"/>
      <c r="P811" s="478"/>
      <c r="Q811" s="478"/>
    </row>
    <row r="812" ht="25.15" customHeight="true" x14ac:dyDescent="0.2">
      <c r="C812" s="478"/>
      <c r="D812" s="478"/>
      <c r="E812" s="478"/>
      <c r="F812" s="478"/>
      <c r="G812" s="478"/>
      <c r="H812" s="478"/>
      <c r="I812" s="478"/>
      <c r="J812" s="478"/>
      <c r="K812" s="478"/>
      <c r="L812" s="478"/>
      <c r="M812" s="478"/>
      <c r="N812" s="478"/>
      <c r="O812" s="478"/>
      <c r="P812" s="478"/>
      <c r="Q812" s="478"/>
    </row>
    <row r="813" ht="25.15" customHeight="true" x14ac:dyDescent="0.2">
      <c r="C813" s="478"/>
      <c r="D813" s="478"/>
      <c r="E813" s="478"/>
      <c r="F813" s="478"/>
      <c r="G813" s="478"/>
      <c r="H813" s="478"/>
      <c r="I813" s="478"/>
      <c r="J813" s="478"/>
      <c r="K813" s="478"/>
      <c r="L813" s="478"/>
      <c r="M813" s="478"/>
      <c r="N813" s="478"/>
      <c r="O813" s="478"/>
      <c r="P813" s="478"/>
      <c r="Q813" s="478"/>
    </row>
    <row r="814" ht="25.15" customHeight="true" x14ac:dyDescent="0.2">
      <c r="C814" s="478"/>
      <c r="D814" s="478"/>
      <c r="E814" s="478"/>
      <c r="F814" s="478"/>
      <c r="G814" s="478"/>
      <c r="H814" s="478"/>
      <c r="I814" s="478"/>
      <c r="J814" s="478"/>
      <c r="K814" s="478"/>
      <c r="L814" s="478"/>
      <c r="M814" s="478"/>
      <c r="N814" s="478"/>
      <c r="O814" s="478"/>
      <c r="P814" s="478"/>
      <c r="Q814" s="478"/>
    </row>
    <row r="815" ht="25.15" customHeight="true" x14ac:dyDescent="0.2">
      <c r="C815" s="478"/>
      <c r="D815" s="478"/>
      <c r="E815" s="478"/>
      <c r="F815" s="478"/>
      <c r="G815" s="478"/>
      <c r="H815" s="478"/>
      <c r="I815" s="478"/>
      <c r="J815" s="478"/>
      <c r="K815" s="478"/>
      <c r="L815" s="478"/>
      <c r="M815" s="478"/>
      <c r="N815" s="478"/>
      <c r="O815" s="478"/>
      <c r="P815" s="478"/>
      <c r="Q815" s="478"/>
    </row>
    <row r="816" ht="25.15" customHeight="true" x14ac:dyDescent="0.2">
      <c r="C816" s="478"/>
      <c r="D816" s="478"/>
      <c r="E816" s="478"/>
      <c r="F816" s="478"/>
      <c r="G816" s="478"/>
      <c r="H816" s="478"/>
      <c r="I816" s="478"/>
      <c r="J816" s="478"/>
      <c r="K816" s="478"/>
      <c r="L816" s="478"/>
      <c r="M816" s="478"/>
      <c r="N816" s="478"/>
      <c r="O816" s="478"/>
      <c r="P816" s="478"/>
      <c r="Q816" s="478"/>
    </row>
    <row r="817" ht="25.15" customHeight="true" x14ac:dyDescent="0.2">
      <c r="C817" s="478"/>
      <c r="D817" s="478"/>
      <c r="E817" s="478"/>
      <c r="F817" s="478"/>
      <c r="G817" s="478"/>
      <c r="H817" s="478"/>
      <c r="I817" s="478"/>
      <c r="J817" s="478"/>
      <c r="K817" s="478"/>
      <c r="L817" s="478"/>
      <c r="M817" s="478"/>
      <c r="N817" s="478"/>
      <c r="O817" s="478"/>
      <c r="P817" s="478"/>
      <c r="Q817" s="478"/>
    </row>
    <row r="818" ht="25.15" customHeight="true" x14ac:dyDescent="0.2">
      <c r="C818" s="478"/>
      <c r="D818" s="478"/>
      <c r="E818" s="478"/>
      <c r="F818" s="478"/>
      <c r="G818" s="478"/>
      <c r="H818" s="478"/>
      <c r="I818" s="478"/>
      <c r="J818" s="478"/>
      <c r="K818" s="478"/>
      <c r="L818" s="478"/>
      <c r="M818" s="478"/>
      <c r="N818" s="478"/>
      <c r="O818" s="478"/>
      <c r="P818" s="478"/>
      <c r="Q818" s="478"/>
    </row>
    <row r="819" ht="25.15" customHeight="true" x14ac:dyDescent="0.2">
      <c r="C819" s="478"/>
      <c r="D819" s="478"/>
      <c r="E819" s="478"/>
      <c r="F819" s="478"/>
      <c r="G819" s="478"/>
      <c r="H819" s="478"/>
      <c r="I819" s="478"/>
      <c r="J819" s="478"/>
      <c r="K819" s="478"/>
      <c r="L819" s="478"/>
      <c r="M819" s="478"/>
      <c r="N819" s="478"/>
      <c r="O819" s="478"/>
      <c r="P819" s="478"/>
      <c r="Q819" s="478"/>
    </row>
    <row r="820" ht="25.15" customHeight="true" x14ac:dyDescent="0.2">
      <c r="C820" s="478"/>
      <c r="D820" s="478"/>
      <c r="E820" s="478"/>
      <c r="F820" s="478"/>
      <c r="G820" s="478"/>
      <c r="H820" s="478"/>
      <c r="I820" s="478"/>
      <c r="J820" s="478"/>
      <c r="K820" s="478"/>
      <c r="L820" s="478"/>
      <c r="M820" s="478"/>
      <c r="N820" s="478"/>
      <c r="O820" s="478"/>
      <c r="P820" s="478"/>
      <c r="Q820" s="478"/>
    </row>
    <row r="821" ht="25.15" customHeight="true" x14ac:dyDescent="0.2">
      <c r="C821" s="478"/>
      <c r="D821" s="478"/>
      <c r="E821" s="478"/>
      <c r="F821" s="478"/>
      <c r="G821" s="478"/>
      <c r="H821" s="478"/>
      <c r="I821" s="478"/>
      <c r="J821" s="478"/>
      <c r="K821" s="478"/>
      <c r="L821" s="478"/>
      <c r="M821" s="478"/>
      <c r="N821" s="478"/>
      <c r="O821" s="478"/>
      <c r="P821" s="478"/>
      <c r="Q821" s="478"/>
    </row>
    <row r="822" ht="25.15" customHeight="true" x14ac:dyDescent="0.2">
      <c r="C822" s="478"/>
      <c r="D822" s="478"/>
      <c r="E822" s="478"/>
      <c r="F822" s="478"/>
      <c r="G822" s="478"/>
      <c r="H822" s="478"/>
      <c r="I822" s="478"/>
      <c r="J822" s="478"/>
      <c r="K822" s="478"/>
      <c r="L822" s="478"/>
      <c r="M822" s="478"/>
      <c r="N822" s="478"/>
      <c r="O822" s="478"/>
      <c r="P822" s="478"/>
      <c r="Q822" s="478"/>
    </row>
    <row r="823" ht="25.15" customHeight="true" x14ac:dyDescent="0.2">
      <c r="C823" s="478"/>
      <c r="D823" s="478"/>
      <c r="E823" s="478"/>
      <c r="F823" s="478"/>
      <c r="G823" s="478"/>
      <c r="H823" s="478"/>
      <c r="I823" s="478"/>
      <c r="J823" s="478"/>
      <c r="K823" s="478"/>
      <c r="L823" s="478"/>
      <c r="M823" s="478"/>
      <c r="N823" s="478"/>
      <c r="O823" s="478"/>
      <c r="P823" s="478"/>
      <c r="Q823" s="478"/>
    </row>
    <row r="824" ht="25.15" customHeight="true" x14ac:dyDescent="0.2">
      <c r="C824" s="478"/>
      <c r="D824" s="478"/>
      <c r="E824" s="478"/>
      <c r="F824" s="478"/>
      <c r="G824" s="478"/>
      <c r="H824" s="478"/>
      <c r="I824" s="478"/>
      <c r="J824" s="478"/>
      <c r="K824" s="478"/>
      <c r="L824" s="478"/>
      <c r="M824" s="478"/>
      <c r="N824" s="478"/>
      <c r="O824" s="478"/>
      <c r="P824" s="478"/>
      <c r="Q824" s="478"/>
    </row>
    <row r="825" ht="25.15" customHeight="true" x14ac:dyDescent="0.2">
      <c r="C825" s="478"/>
      <c r="D825" s="478"/>
      <c r="E825" s="478"/>
      <c r="F825" s="478"/>
      <c r="G825" s="478"/>
      <c r="H825" s="478"/>
      <c r="I825" s="478"/>
      <c r="J825" s="478"/>
      <c r="K825" s="478"/>
      <c r="L825" s="478"/>
      <c r="M825" s="478"/>
      <c r="N825" s="478"/>
      <c r="O825" s="478"/>
      <c r="P825" s="478"/>
      <c r="Q825" s="478"/>
    </row>
    <row r="826" ht="25.15" customHeight="true" x14ac:dyDescent="0.2">
      <c r="C826" s="478"/>
      <c r="D826" s="478"/>
      <c r="E826" s="478"/>
      <c r="F826" s="478"/>
      <c r="G826" s="478"/>
      <c r="H826" s="478"/>
      <c r="I826" s="478"/>
      <c r="J826" s="478"/>
      <c r="K826" s="478"/>
      <c r="L826" s="478"/>
      <c r="M826" s="478"/>
      <c r="N826" s="478"/>
      <c r="O826" s="478"/>
      <c r="P826" s="478"/>
      <c r="Q826" s="478"/>
    </row>
    <row r="827" ht="25.15" customHeight="true" x14ac:dyDescent="0.2">
      <c r="C827" s="478"/>
      <c r="D827" s="478"/>
      <c r="E827" s="478"/>
      <c r="F827" s="478"/>
      <c r="G827" s="478"/>
      <c r="H827" s="478"/>
      <c r="I827" s="478"/>
      <c r="J827" s="478"/>
      <c r="K827" s="478"/>
      <c r="L827" s="478"/>
      <c r="M827" s="478"/>
      <c r="N827" s="478"/>
      <c r="O827" s="478"/>
      <c r="P827" s="478"/>
      <c r="Q827" s="478"/>
    </row>
    <row r="828" ht="25.15" customHeight="true" x14ac:dyDescent="0.2">
      <c r="C828" s="478"/>
      <c r="D828" s="478"/>
      <c r="E828" s="478"/>
      <c r="F828" s="478"/>
      <c r="G828" s="478"/>
      <c r="H828" s="478"/>
      <c r="I828" s="478"/>
      <c r="J828" s="478"/>
      <c r="K828" s="478"/>
      <c r="L828" s="478"/>
      <c r="M828" s="478"/>
      <c r="N828" s="478"/>
      <c r="O828" s="478"/>
      <c r="P828" s="478"/>
      <c r="Q828" s="478"/>
    </row>
    <row r="829" ht="25.15" customHeight="true" x14ac:dyDescent="0.2">
      <c r="C829" s="478"/>
      <c r="D829" s="478"/>
      <c r="E829" s="478"/>
      <c r="F829" s="478"/>
      <c r="G829" s="478"/>
      <c r="H829" s="478"/>
      <c r="I829" s="478"/>
      <c r="J829" s="478"/>
      <c r="K829" s="478"/>
      <c r="L829" s="478"/>
      <c r="M829" s="478"/>
      <c r="N829" s="478"/>
      <c r="O829" s="478"/>
      <c r="P829" s="478"/>
      <c r="Q829" s="478"/>
    </row>
    <row r="830" ht="25.15" customHeight="true" x14ac:dyDescent="0.2">
      <c r="C830" s="478"/>
      <c r="D830" s="478"/>
      <c r="E830" s="478"/>
      <c r="F830" s="478"/>
      <c r="G830" s="478"/>
      <c r="H830" s="478"/>
      <c r="I830" s="478"/>
      <c r="J830" s="478"/>
      <c r="K830" s="478"/>
      <c r="L830" s="478"/>
      <c r="M830" s="478"/>
      <c r="N830" s="478"/>
      <c r="O830" s="478"/>
      <c r="P830" s="478"/>
      <c r="Q830" s="478"/>
    </row>
    <row r="831" ht="25.15" customHeight="true" x14ac:dyDescent="0.2">
      <c r="C831" s="478"/>
      <c r="D831" s="478"/>
      <c r="E831" s="478"/>
      <c r="F831" s="478"/>
      <c r="G831" s="478"/>
      <c r="H831" s="478"/>
      <c r="I831" s="478"/>
      <c r="J831" s="478"/>
      <c r="K831" s="478"/>
      <c r="L831" s="478"/>
      <c r="M831" s="478"/>
      <c r="N831" s="478"/>
      <c r="O831" s="478"/>
      <c r="P831" s="478"/>
      <c r="Q831" s="478"/>
    </row>
    <row r="832" ht="25.15" customHeight="true" x14ac:dyDescent="0.2">
      <c r="C832" s="478"/>
      <c r="D832" s="478"/>
      <c r="E832" s="478"/>
      <c r="F832" s="478"/>
      <c r="G832" s="478"/>
      <c r="H832" s="478"/>
      <c r="I832" s="478"/>
      <c r="J832" s="478"/>
      <c r="K832" s="478"/>
      <c r="L832" s="478"/>
      <c r="M832" s="478"/>
      <c r="N832" s="478"/>
      <c r="O832" s="478"/>
      <c r="P832" s="478"/>
      <c r="Q832" s="478"/>
    </row>
    <row r="833" ht="25.15" customHeight="true" x14ac:dyDescent="0.2">
      <c r="C833" s="478"/>
      <c r="D833" s="478"/>
      <c r="E833" s="478"/>
      <c r="F833" s="478"/>
      <c r="G833" s="478"/>
      <c r="H833" s="478"/>
      <c r="I833" s="478"/>
      <c r="J833" s="478"/>
      <c r="K833" s="478"/>
      <c r="L833" s="478"/>
      <c r="M833" s="478"/>
      <c r="N833" s="478"/>
      <c r="O833" s="478"/>
      <c r="P833" s="478"/>
      <c r="Q833" s="478"/>
    </row>
    <row r="834" ht="25.15" customHeight="true" x14ac:dyDescent="0.2">
      <c r="C834" s="478"/>
      <c r="D834" s="478"/>
      <c r="E834" s="478"/>
      <c r="F834" s="478"/>
      <c r="G834" s="478"/>
      <c r="H834" s="478"/>
      <c r="I834" s="478"/>
      <c r="J834" s="478"/>
      <c r="K834" s="478"/>
      <c r="L834" s="478"/>
      <c r="M834" s="478"/>
      <c r="N834" s="478"/>
      <c r="O834" s="478"/>
      <c r="P834" s="478"/>
      <c r="Q834" s="478"/>
    </row>
    <row r="835" ht="25.15" customHeight="true" x14ac:dyDescent="0.2">
      <c r="C835" s="478"/>
      <c r="D835" s="478"/>
      <c r="E835" s="478"/>
      <c r="F835" s="478"/>
      <c r="G835" s="478"/>
      <c r="H835" s="478"/>
      <c r="I835" s="478"/>
      <c r="J835" s="478"/>
      <c r="K835" s="478"/>
      <c r="L835" s="478"/>
      <c r="M835" s="478"/>
      <c r="N835" s="478"/>
      <c r="O835" s="478"/>
      <c r="P835" s="478"/>
      <c r="Q835" s="478"/>
    </row>
    <row r="836" ht="25.15" customHeight="true" x14ac:dyDescent="0.2">
      <c r="C836" s="478"/>
      <c r="D836" s="478"/>
      <c r="E836" s="478"/>
      <c r="F836" s="478"/>
      <c r="G836" s="478"/>
      <c r="H836" s="478"/>
      <c r="I836" s="478"/>
      <c r="J836" s="478"/>
      <c r="K836" s="478"/>
      <c r="L836" s="478"/>
      <c r="M836" s="478"/>
      <c r="N836" s="478"/>
      <c r="O836" s="478"/>
      <c r="P836" s="478"/>
      <c r="Q836" s="478"/>
    </row>
    <row r="837" ht="25.15" customHeight="true" x14ac:dyDescent="0.2">
      <c r="C837" s="478"/>
      <c r="D837" s="478"/>
      <c r="E837" s="478"/>
      <c r="F837" s="478"/>
      <c r="G837" s="478"/>
      <c r="H837" s="478"/>
      <c r="I837" s="478"/>
      <c r="J837" s="478"/>
      <c r="K837" s="478"/>
      <c r="L837" s="478"/>
      <c r="M837" s="478"/>
      <c r="N837" s="478"/>
      <c r="O837" s="478"/>
      <c r="P837" s="478"/>
      <c r="Q837" s="478"/>
    </row>
    <row r="838" ht="25.15" customHeight="true" x14ac:dyDescent="0.2">
      <c r="C838" s="478"/>
      <c r="D838" s="478"/>
      <c r="E838" s="478"/>
      <c r="F838" s="478"/>
      <c r="G838" s="478"/>
      <c r="H838" s="478"/>
      <c r="I838" s="478"/>
      <c r="J838" s="478"/>
      <c r="K838" s="478"/>
      <c r="L838" s="478"/>
      <c r="M838" s="478"/>
      <c r="N838" s="478"/>
      <c r="O838" s="478"/>
      <c r="P838" s="478"/>
      <c r="Q838" s="478"/>
    </row>
    <row r="839" ht="25.15" customHeight="true" x14ac:dyDescent="0.2">
      <c r="C839" s="478"/>
      <c r="D839" s="478"/>
      <c r="E839" s="478"/>
      <c r="F839" s="478"/>
      <c r="G839" s="478"/>
      <c r="H839" s="478"/>
      <c r="I839" s="478"/>
      <c r="J839" s="478"/>
      <c r="K839" s="478"/>
      <c r="L839" s="478"/>
      <c r="M839" s="478"/>
      <c r="N839" s="478"/>
      <c r="O839" s="478"/>
      <c r="P839" s="478"/>
      <c r="Q839" s="478"/>
    </row>
    <row r="840" ht="25.15" customHeight="true" x14ac:dyDescent="0.2">
      <c r="C840" s="478"/>
      <c r="D840" s="478"/>
      <c r="E840" s="478"/>
      <c r="F840" s="478"/>
      <c r="G840" s="478"/>
      <c r="H840" s="478"/>
      <c r="I840" s="478"/>
      <c r="J840" s="478"/>
      <c r="K840" s="478"/>
      <c r="L840" s="478"/>
      <c r="M840" s="478"/>
      <c r="N840" s="478"/>
      <c r="O840" s="478"/>
      <c r="P840" s="478"/>
      <c r="Q840" s="478"/>
    </row>
    <row r="841" ht="25.15" customHeight="true" x14ac:dyDescent="0.2">
      <c r="C841" s="478"/>
      <c r="D841" s="478"/>
      <c r="E841" s="478"/>
      <c r="F841" s="478"/>
      <c r="G841" s="478"/>
      <c r="H841" s="478"/>
      <c r="I841" s="478"/>
      <c r="J841" s="478"/>
      <c r="K841" s="478"/>
      <c r="L841" s="478"/>
      <c r="M841" s="478"/>
      <c r="N841" s="478"/>
      <c r="O841" s="478"/>
      <c r="P841" s="478"/>
      <c r="Q841" s="478"/>
    </row>
    <row r="842" ht="25.15" customHeight="true" x14ac:dyDescent="0.2">
      <c r="C842" s="478"/>
      <c r="D842" s="478"/>
      <c r="E842" s="478"/>
      <c r="F842" s="478"/>
      <c r="G842" s="478"/>
      <c r="H842" s="478"/>
      <c r="I842" s="478"/>
      <c r="J842" s="478"/>
      <c r="K842" s="478"/>
      <c r="L842" s="478"/>
      <c r="M842" s="478"/>
      <c r="N842" s="478"/>
      <c r="O842" s="478"/>
      <c r="P842" s="478"/>
      <c r="Q842" s="478"/>
    </row>
    <row r="843" ht="25.15" customHeight="true" x14ac:dyDescent="0.2">
      <c r="C843" s="478"/>
      <c r="D843" s="478"/>
      <c r="E843" s="478"/>
      <c r="F843" s="478"/>
      <c r="G843" s="478"/>
      <c r="H843" s="478"/>
      <c r="I843" s="478"/>
      <c r="J843" s="478"/>
      <c r="K843" s="478"/>
      <c r="L843" s="478"/>
      <c r="M843" s="478"/>
      <c r="N843" s="478"/>
      <c r="O843" s="478"/>
      <c r="P843" s="478"/>
      <c r="Q843" s="478"/>
    </row>
    <row r="844" ht="25.15" customHeight="true" x14ac:dyDescent="0.2">
      <c r="C844" s="478"/>
      <c r="D844" s="478"/>
      <c r="E844" s="478"/>
      <c r="F844" s="478"/>
      <c r="G844" s="478"/>
      <c r="H844" s="478"/>
      <c r="I844" s="478"/>
      <c r="J844" s="478"/>
      <c r="K844" s="478"/>
      <c r="L844" s="478"/>
      <c r="M844" s="478"/>
      <c r="N844" s="478"/>
      <c r="O844" s="478"/>
      <c r="P844" s="478"/>
      <c r="Q844" s="478"/>
    </row>
    <row r="845" ht="25.15" customHeight="true" x14ac:dyDescent="0.2">
      <c r="C845" s="478"/>
      <c r="D845" s="478"/>
      <c r="E845" s="478"/>
      <c r="F845" s="478"/>
      <c r="G845" s="478"/>
      <c r="H845" s="478"/>
      <c r="I845" s="478"/>
      <c r="J845" s="478"/>
      <c r="K845" s="478"/>
      <c r="L845" s="478"/>
      <c r="M845" s="478"/>
      <c r="N845" s="478"/>
      <c r="O845" s="478"/>
      <c r="P845" s="478"/>
      <c r="Q845" s="478"/>
    </row>
    <row r="846" ht="25.15" customHeight="true" x14ac:dyDescent="0.2">
      <c r="C846" s="478"/>
      <c r="D846" s="478"/>
      <c r="E846" s="478"/>
      <c r="F846" s="478"/>
      <c r="G846" s="478"/>
      <c r="H846" s="478"/>
      <c r="I846" s="478"/>
      <c r="J846" s="478"/>
      <c r="K846" s="478"/>
      <c r="L846" s="478"/>
      <c r="M846" s="478"/>
      <c r="N846" s="478"/>
      <c r="O846" s="478"/>
      <c r="P846" s="478"/>
      <c r="Q846" s="478"/>
    </row>
    <row r="847" ht="25.15" customHeight="true" x14ac:dyDescent="0.2">
      <c r="C847" s="478"/>
      <c r="D847" s="478"/>
      <c r="E847" s="478"/>
      <c r="F847" s="478"/>
      <c r="G847" s="478"/>
      <c r="H847" s="478"/>
      <c r="I847" s="478"/>
      <c r="J847" s="478"/>
      <c r="K847" s="478"/>
      <c r="L847" s="478"/>
      <c r="M847" s="478"/>
      <c r="N847" s="478"/>
      <c r="O847" s="478"/>
      <c r="P847" s="478"/>
      <c r="Q847" s="478"/>
    </row>
    <row r="848" ht="25.15" customHeight="true" x14ac:dyDescent="0.2">
      <c r="C848" s="478"/>
      <c r="D848" s="478"/>
      <c r="E848" s="478"/>
      <c r="F848" s="478"/>
      <c r="G848" s="478"/>
      <c r="H848" s="478"/>
      <c r="I848" s="478"/>
      <c r="J848" s="478"/>
      <c r="K848" s="478"/>
      <c r="L848" s="478"/>
      <c r="M848" s="478"/>
      <c r="N848" s="478"/>
      <c r="O848" s="478"/>
      <c r="P848" s="478"/>
      <c r="Q848" s="478"/>
    </row>
    <row r="849" ht="25.15" customHeight="true" x14ac:dyDescent="0.2">
      <c r="C849" s="478"/>
      <c r="D849" s="478"/>
      <c r="E849" s="478"/>
      <c r="F849" s="478"/>
      <c r="G849" s="478"/>
      <c r="H849" s="478"/>
      <c r="I849" s="478"/>
      <c r="J849" s="478"/>
      <c r="K849" s="478"/>
      <c r="L849" s="478"/>
      <c r="M849" s="478"/>
      <c r="N849" s="478"/>
      <c r="O849" s="478"/>
      <c r="P849" s="478"/>
      <c r="Q849" s="478"/>
    </row>
    <row r="850" ht="25.15" customHeight="true" x14ac:dyDescent="0.2">
      <c r="C850" s="478"/>
      <c r="D850" s="478"/>
      <c r="E850" s="478"/>
      <c r="F850" s="478"/>
      <c r="G850" s="478"/>
      <c r="H850" s="478"/>
      <c r="I850" s="478"/>
      <c r="J850" s="478"/>
      <c r="K850" s="478"/>
      <c r="L850" s="478"/>
      <c r="M850" s="478"/>
      <c r="N850" s="478"/>
      <c r="O850" s="478"/>
      <c r="P850" s="478"/>
      <c r="Q850" s="478"/>
    </row>
    <row r="851" ht="25.15" customHeight="true" x14ac:dyDescent="0.2">
      <c r="C851" s="478"/>
      <c r="D851" s="478"/>
      <c r="E851" s="478"/>
      <c r="F851" s="478"/>
      <c r="G851" s="478"/>
      <c r="H851" s="478"/>
      <c r="I851" s="478"/>
      <c r="J851" s="478"/>
      <c r="K851" s="478"/>
      <c r="L851" s="478"/>
      <c r="M851" s="478"/>
      <c r="N851" s="478"/>
      <c r="O851" s="478"/>
      <c r="P851" s="478"/>
      <c r="Q851" s="478"/>
    </row>
    <row r="852" ht="25.15" customHeight="true" x14ac:dyDescent="0.2">
      <c r="C852" s="478"/>
      <c r="D852" s="478"/>
      <c r="E852" s="478"/>
      <c r="F852" s="478"/>
      <c r="G852" s="478"/>
      <c r="H852" s="478"/>
      <c r="I852" s="478"/>
      <c r="J852" s="478"/>
      <c r="K852" s="478"/>
      <c r="L852" s="478"/>
      <c r="M852" s="478"/>
      <c r="N852" s="478"/>
      <c r="O852" s="478"/>
      <c r="P852" s="478"/>
      <c r="Q852" s="478"/>
    </row>
    <row r="853" ht="25.15" customHeight="true" x14ac:dyDescent="0.2">
      <c r="C853" s="478"/>
      <c r="D853" s="478"/>
      <c r="E853" s="478"/>
      <c r="F853" s="478"/>
      <c r="G853" s="478"/>
      <c r="H853" s="478"/>
      <c r="I853" s="478"/>
      <c r="J853" s="478"/>
      <c r="K853" s="478"/>
      <c r="L853" s="478"/>
      <c r="M853" s="478"/>
      <c r="N853" s="478"/>
      <c r="O853" s="478"/>
      <c r="P853" s="478"/>
      <c r="Q853" s="478"/>
    </row>
    <row r="854" ht="25.15" customHeight="true" x14ac:dyDescent="0.2">
      <c r="C854" s="478"/>
      <c r="D854" s="478"/>
      <c r="E854" s="478"/>
      <c r="F854" s="478"/>
      <c r="G854" s="478"/>
      <c r="H854" s="478"/>
      <c r="I854" s="478"/>
      <c r="J854" s="478"/>
      <c r="K854" s="478"/>
      <c r="L854" s="478"/>
      <c r="M854" s="478"/>
      <c r="N854" s="478"/>
      <c r="O854" s="478"/>
      <c r="P854" s="478"/>
      <c r="Q854" s="478"/>
    </row>
    <row r="855" ht="25.15" customHeight="true" x14ac:dyDescent="0.2">
      <c r="C855" s="478"/>
      <c r="D855" s="478"/>
      <c r="E855" s="478"/>
      <c r="F855" s="478"/>
      <c r="G855" s="478"/>
      <c r="H855" s="478"/>
      <c r="I855" s="478"/>
      <c r="J855" s="478"/>
      <c r="K855" s="478"/>
      <c r="L855" s="478"/>
      <c r="M855" s="478"/>
      <c r="N855" s="478"/>
      <c r="O855" s="478"/>
      <c r="P855" s="478"/>
      <c r="Q855" s="478"/>
    </row>
    <row r="856" ht="25.15" customHeight="true" x14ac:dyDescent="0.2">
      <c r="C856" s="478"/>
      <c r="D856" s="478"/>
      <c r="E856" s="478"/>
      <c r="F856" s="478"/>
      <c r="G856" s="478"/>
      <c r="H856" s="478"/>
      <c r="I856" s="478"/>
      <c r="J856" s="478"/>
      <c r="K856" s="478"/>
      <c r="L856" s="478"/>
      <c r="M856" s="478"/>
      <c r="N856" s="478"/>
      <c r="O856" s="478"/>
      <c r="P856" s="478"/>
      <c r="Q856" s="478"/>
    </row>
    <row r="857" ht="25.15" customHeight="true" x14ac:dyDescent="0.2">
      <c r="C857" s="478"/>
      <c r="D857" s="478"/>
      <c r="E857" s="478"/>
      <c r="F857" s="478"/>
      <c r="G857" s="478"/>
      <c r="H857" s="478"/>
      <c r="I857" s="478"/>
      <c r="J857" s="478"/>
      <c r="K857" s="478"/>
      <c r="L857" s="478"/>
      <c r="M857" s="478"/>
      <c r="N857" s="478"/>
      <c r="O857" s="478"/>
      <c r="P857" s="478"/>
      <c r="Q857" s="478"/>
    </row>
    <row r="858" ht="25.15" customHeight="true" x14ac:dyDescent="0.2">
      <c r="C858" s="478"/>
      <c r="D858" s="478"/>
      <c r="E858" s="478"/>
      <c r="F858" s="478"/>
      <c r="G858" s="478"/>
      <c r="H858" s="478"/>
      <c r="I858" s="478"/>
      <c r="J858" s="478"/>
      <c r="K858" s="478"/>
      <c r="L858" s="478"/>
      <c r="M858" s="478"/>
      <c r="N858" s="478"/>
      <c r="O858" s="478"/>
      <c r="P858" s="478"/>
      <c r="Q858" s="478"/>
    </row>
    <row r="859" ht="25.15" customHeight="true" x14ac:dyDescent="0.2">
      <c r="C859" s="478"/>
      <c r="D859" s="478"/>
      <c r="E859" s="478"/>
      <c r="F859" s="478"/>
      <c r="G859" s="478"/>
      <c r="H859" s="478"/>
      <c r="I859" s="478"/>
      <c r="J859" s="478"/>
      <c r="K859" s="478"/>
      <c r="L859" s="478"/>
      <c r="M859" s="478"/>
      <c r="N859" s="478"/>
      <c r="O859" s="478"/>
      <c r="P859" s="478"/>
      <c r="Q859" s="478"/>
    </row>
    <row r="860" ht="25.15" customHeight="true" x14ac:dyDescent="0.2">
      <c r="C860" s="478"/>
      <c r="D860" s="478"/>
      <c r="E860" s="478"/>
      <c r="F860" s="478"/>
      <c r="G860" s="478"/>
      <c r="H860" s="478"/>
      <c r="I860" s="478"/>
      <c r="J860" s="478"/>
      <c r="K860" s="478"/>
      <c r="L860" s="478"/>
      <c r="M860" s="478"/>
      <c r="N860" s="478"/>
      <c r="O860" s="478"/>
      <c r="P860" s="478"/>
      <c r="Q860" s="478"/>
    </row>
    <row r="861" ht="25.15" customHeight="true" x14ac:dyDescent="0.2">
      <c r="C861" s="478"/>
      <c r="D861" s="478"/>
      <c r="E861" s="478"/>
      <c r="F861" s="478"/>
      <c r="G861" s="478"/>
      <c r="H861" s="478"/>
      <c r="I861" s="478"/>
      <c r="J861" s="478"/>
      <c r="K861" s="478"/>
      <c r="L861" s="478"/>
      <c r="M861" s="478"/>
      <c r="N861" s="478"/>
      <c r="O861" s="478"/>
      <c r="P861" s="478"/>
      <c r="Q861" s="478"/>
    </row>
    <row r="862" ht="25.15" customHeight="true" x14ac:dyDescent="0.2">
      <c r="C862" s="478"/>
      <c r="D862" s="478"/>
      <c r="E862" s="478"/>
      <c r="F862" s="478"/>
      <c r="G862" s="478"/>
      <c r="H862" s="478"/>
      <c r="I862" s="478"/>
      <c r="J862" s="478"/>
      <c r="K862" s="478"/>
      <c r="L862" s="478"/>
      <c r="M862" s="478"/>
      <c r="N862" s="478"/>
      <c r="O862" s="478"/>
      <c r="P862" s="478"/>
      <c r="Q862" s="478"/>
    </row>
    <row r="863" ht="25.15" customHeight="true" x14ac:dyDescent="0.2">
      <c r="C863" s="478"/>
      <c r="D863" s="478"/>
      <c r="E863" s="478"/>
      <c r="F863" s="478"/>
      <c r="G863" s="478"/>
      <c r="H863" s="478"/>
      <c r="I863" s="478"/>
      <c r="J863" s="478"/>
      <c r="K863" s="478"/>
      <c r="L863" s="478"/>
      <c r="M863" s="478"/>
      <c r="N863" s="478"/>
      <c r="O863" s="478"/>
      <c r="P863" s="478"/>
      <c r="Q863" s="478"/>
    </row>
    <row r="864" ht="25.15" customHeight="true" x14ac:dyDescent="0.2">
      <c r="C864" s="478"/>
      <c r="D864" s="478"/>
      <c r="E864" s="478"/>
      <c r="F864" s="478"/>
      <c r="G864" s="478"/>
      <c r="H864" s="478"/>
      <c r="I864" s="478"/>
      <c r="J864" s="478"/>
      <c r="K864" s="478"/>
      <c r="L864" s="478"/>
      <c r="M864" s="478"/>
      <c r="N864" s="478"/>
      <c r="O864" s="478"/>
      <c r="P864" s="478"/>
      <c r="Q864" s="478"/>
    </row>
    <row r="865" ht="25.15" customHeight="true" x14ac:dyDescent="0.2">
      <c r="C865" s="478"/>
      <c r="D865" s="478"/>
      <c r="E865" s="478"/>
      <c r="F865" s="478"/>
      <c r="G865" s="478"/>
      <c r="H865" s="478"/>
      <c r="I865" s="478"/>
      <c r="J865" s="478"/>
      <c r="K865" s="478"/>
      <c r="L865" s="478"/>
      <c r="M865" s="478"/>
      <c r="N865" s="478"/>
      <c r="O865" s="478"/>
      <c r="P865" s="478"/>
      <c r="Q865" s="478"/>
    </row>
    <row r="866" ht="25.15" customHeight="true" x14ac:dyDescent="0.2">
      <c r="C866" s="478"/>
      <c r="D866" s="478"/>
      <c r="E866" s="478"/>
      <c r="F866" s="478"/>
      <c r="G866" s="478"/>
      <c r="H866" s="478"/>
      <c r="I866" s="478"/>
      <c r="J866" s="478"/>
      <c r="K866" s="478"/>
      <c r="L866" s="478"/>
      <c r="M866" s="478"/>
      <c r="N866" s="478"/>
      <c r="O866" s="478"/>
      <c r="P866" s="478"/>
      <c r="Q866" s="478"/>
    </row>
    <row r="867" ht="25.15" customHeight="true" x14ac:dyDescent="0.2">
      <c r="C867" s="478"/>
      <c r="D867" s="478"/>
      <c r="E867" s="478"/>
      <c r="F867" s="478"/>
      <c r="G867" s="478"/>
      <c r="H867" s="478"/>
      <c r="I867" s="478"/>
      <c r="J867" s="478"/>
      <c r="K867" s="478"/>
      <c r="L867" s="478"/>
      <c r="M867" s="478"/>
      <c r="N867" s="478"/>
      <c r="O867" s="478"/>
      <c r="P867" s="478"/>
      <c r="Q867" s="478"/>
    </row>
    <row r="868" ht="25.15" customHeight="true" x14ac:dyDescent="0.2">
      <c r="C868" s="478"/>
      <c r="D868" s="478"/>
      <c r="E868" s="478"/>
      <c r="F868" s="478"/>
      <c r="G868" s="478"/>
      <c r="H868" s="478"/>
      <c r="I868" s="478"/>
      <c r="J868" s="478"/>
      <c r="K868" s="478"/>
      <c r="L868" s="478"/>
      <c r="M868" s="478"/>
      <c r="N868" s="478"/>
      <c r="O868" s="478"/>
      <c r="P868" s="478"/>
      <c r="Q868" s="478"/>
    </row>
    <row r="869" ht="25.15" customHeight="true" x14ac:dyDescent="0.2">
      <c r="C869" s="478"/>
      <c r="D869" s="478"/>
      <c r="E869" s="478"/>
      <c r="F869" s="478"/>
      <c r="G869" s="478"/>
      <c r="H869" s="478"/>
      <c r="I869" s="478"/>
      <c r="J869" s="478"/>
      <c r="K869" s="478"/>
      <c r="L869" s="478"/>
      <c r="M869" s="478"/>
      <c r="N869" s="478"/>
      <c r="O869" s="478"/>
      <c r="P869" s="478"/>
      <c r="Q869" s="478"/>
    </row>
    <row r="870" ht="25.15" customHeight="true" x14ac:dyDescent="0.2">
      <c r="C870" s="478"/>
      <c r="D870" s="478"/>
      <c r="E870" s="478"/>
      <c r="F870" s="478"/>
      <c r="G870" s="478"/>
      <c r="H870" s="478"/>
      <c r="I870" s="478"/>
      <c r="J870" s="478"/>
      <c r="K870" s="478"/>
      <c r="L870" s="478"/>
      <c r="M870" s="478"/>
      <c r="N870" s="478"/>
      <c r="O870" s="478"/>
      <c r="P870" s="478"/>
      <c r="Q870" s="478"/>
    </row>
    <row r="871" ht="25.15" customHeight="true" x14ac:dyDescent="0.2">
      <c r="C871" s="478"/>
      <c r="D871" s="478"/>
      <c r="E871" s="478"/>
      <c r="F871" s="478"/>
      <c r="G871" s="478"/>
      <c r="H871" s="478"/>
      <c r="I871" s="478"/>
      <c r="J871" s="478"/>
      <c r="K871" s="478"/>
      <c r="L871" s="478"/>
      <c r="M871" s="478"/>
      <c r="N871" s="478"/>
      <c r="O871" s="478"/>
      <c r="P871" s="478"/>
      <c r="Q871" s="478"/>
    </row>
    <row r="872" ht="25.15" customHeight="true" x14ac:dyDescent="0.2">
      <c r="C872" s="478"/>
      <c r="D872" s="478"/>
      <c r="E872" s="478"/>
      <c r="F872" s="478"/>
      <c r="G872" s="478"/>
      <c r="H872" s="478"/>
      <c r="I872" s="478"/>
      <c r="J872" s="478"/>
      <c r="K872" s="478"/>
      <c r="L872" s="478"/>
      <c r="M872" s="478"/>
      <c r="N872" s="478"/>
      <c r="O872" s="478"/>
      <c r="P872" s="478"/>
      <c r="Q872" s="478"/>
    </row>
    <row r="873" ht="25.15" customHeight="true" x14ac:dyDescent="0.2">
      <c r="C873" s="478"/>
      <c r="D873" s="478"/>
      <c r="E873" s="478"/>
      <c r="F873" s="478"/>
      <c r="G873" s="478"/>
      <c r="H873" s="478"/>
      <c r="I873" s="478"/>
      <c r="J873" s="478"/>
      <c r="K873" s="478"/>
      <c r="L873" s="478"/>
      <c r="M873" s="478"/>
      <c r="N873" s="478"/>
      <c r="O873" s="478"/>
      <c r="P873" s="478"/>
      <c r="Q873" s="478"/>
    </row>
    <row r="874" ht="25.15" customHeight="true" x14ac:dyDescent="0.2">
      <c r="C874" s="478"/>
      <c r="D874" s="478"/>
      <c r="E874" s="478"/>
      <c r="F874" s="478"/>
      <c r="G874" s="478"/>
      <c r="H874" s="478"/>
      <c r="I874" s="478"/>
      <c r="J874" s="478"/>
      <c r="K874" s="478"/>
      <c r="L874" s="478"/>
      <c r="M874" s="478"/>
      <c r="N874" s="478"/>
      <c r="O874" s="478"/>
      <c r="P874" s="478"/>
      <c r="Q874" s="478"/>
    </row>
    <row r="875" ht="25.15" customHeight="true" x14ac:dyDescent="0.2">
      <c r="C875" s="478"/>
      <c r="D875" s="478"/>
      <c r="E875" s="478"/>
      <c r="F875" s="478"/>
      <c r="G875" s="478"/>
      <c r="H875" s="478"/>
      <c r="I875" s="478"/>
      <c r="J875" s="478"/>
      <c r="K875" s="478"/>
      <c r="L875" s="478"/>
      <c r="M875" s="478"/>
      <c r="N875" s="478"/>
      <c r="O875" s="478"/>
      <c r="P875" s="478"/>
      <c r="Q875" s="478"/>
    </row>
    <row r="876" ht="25.15" customHeight="true" x14ac:dyDescent="0.2">
      <c r="C876" s="478"/>
      <c r="D876" s="478"/>
      <c r="E876" s="478"/>
      <c r="F876" s="478"/>
      <c r="G876" s="478"/>
      <c r="H876" s="478"/>
      <c r="I876" s="478"/>
      <c r="J876" s="478"/>
      <c r="K876" s="478"/>
      <c r="L876" s="478"/>
      <c r="M876" s="478"/>
      <c r="N876" s="478"/>
      <c r="O876" s="478"/>
      <c r="P876" s="478"/>
      <c r="Q876" s="478"/>
    </row>
    <row r="877" ht="25.15" customHeight="true" x14ac:dyDescent="0.2">
      <c r="C877" s="478"/>
      <c r="D877" s="478"/>
      <c r="E877" s="478"/>
      <c r="F877" s="478"/>
      <c r="G877" s="478"/>
      <c r="H877" s="478"/>
      <c r="I877" s="478"/>
      <c r="J877" s="478"/>
      <c r="K877" s="478"/>
      <c r="L877" s="478"/>
      <c r="M877" s="478"/>
      <c r="N877" s="478"/>
      <c r="O877" s="478"/>
      <c r="P877" s="478"/>
      <c r="Q877" s="478"/>
    </row>
    <row r="878" ht="25.15" customHeight="true" x14ac:dyDescent="0.2">
      <c r="C878" s="478"/>
      <c r="D878" s="478"/>
      <c r="E878" s="478"/>
      <c r="F878" s="478"/>
      <c r="G878" s="478"/>
      <c r="H878" s="478"/>
      <c r="I878" s="478"/>
      <c r="J878" s="478"/>
      <c r="K878" s="478"/>
      <c r="L878" s="478"/>
      <c r="M878" s="478"/>
      <c r="N878" s="478"/>
      <c r="O878" s="478"/>
      <c r="P878" s="478"/>
      <c r="Q878" s="478"/>
    </row>
    <row r="879" ht="25.15" customHeight="true" x14ac:dyDescent="0.2">
      <c r="C879" s="478"/>
      <c r="D879" s="478"/>
      <c r="E879" s="478"/>
      <c r="F879" s="478"/>
      <c r="G879" s="478"/>
      <c r="H879" s="478"/>
      <c r="I879" s="478"/>
      <c r="J879" s="478"/>
      <c r="K879" s="478"/>
      <c r="L879" s="478"/>
      <c r="M879" s="478"/>
      <c r="N879" s="478"/>
      <c r="O879" s="478"/>
      <c r="P879" s="478"/>
      <c r="Q879" s="478"/>
    </row>
    <row r="880" ht="25.15" customHeight="true" x14ac:dyDescent="0.2">
      <c r="C880" s="478"/>
      <c r="D880" s="478"/>
      <c r="E880" s="478"/>
      <c r="F880" s="478"/>
      <c r="G880" s="478"/>
      <c r="H880" s="478"/>
      <c r="I880" s="478"/>
      <c r="J880" s="478"/>
      <c r="K880" s="478"/>
      <c r="L880" s="478"/>
      <c r="M880" s="478"/>
      <c r="N880" s="478"/>
      <c r="O880" s="478"/>
      <c r="P880" s="478"/>
      <c r="Q880" s="478"/>
    </row>
    <row r="881" ht="25.15" customHeight="true" x14ac:dyDescent="0.2">
      <c r="C881" s="478"/>
      <c r="D881" s="478"/>
      <c r="E881" s="478"/>
      <c r="F881" s="478"/>
      <c r="G881" s="478"/>
      <c r="H881" s="478"/>
      <c r="I881" s="478"/>
      <c r="J881" s="478"/>
      <c r="K881" s="478"/>
      <c r="L881" s="478"/>
      <c r="M881" s="478"/>
      <c r="N881" s="478"/>
      <c r="O881" s="478"/>
      <c r="P881" s="478"/>
      <c r="Q881" s="478"/>
    </row>
    <row r="882" ht="25.15" customHeight="true" x14ac:dyDescent="0.2">
      <c r="C882" s="478"/>
      <c r="D882" s="478"/>
      <c r="E882" s="478"/>
      <c r="F882" s="478"/>
      <c r="G882" s="478"/>
      <c r="H882" s="478"/>
      <c r="I882" s="478"/>
      <c r="J882" s="478"/>
      <c r="K882" s="478"/>
      <c r="L882" s="478"/>
      <c r="M882" s="478"/>
      <c r="N882" s="478"/>
      <c r="O882" s="478"/>
      <c r="P882" s="478"/>
      <c r="Q882" s="478"/>
    </row>
    <row r="883" ht="25.15" customHeight="true" x14ac:dyDescent="0.2">
      <c r="C883" s="478"/>
      <c r="D883" s="478"/>
      <c r="E883" s="478"/>
      <c r="F883" s="478"/>
      <c r="G883" s="478"/>
      <c r="H883" s="478"/>
      <c r="I883" s="478"/>
      <c r="J883" s="478"/>
      <c r="K883" s="478"/>
      <c r="L883" s="478"/>
      <c r="M883" s="478"/>
      <c r="N883" s="478"/>
      <c r="O883" s="478"/>
      <c r="P883" s="478"/>
      <c r="Q883" s="478"/>
    </row>
    <row r="884" ht="25.15" customHeight="true" x14ac:dyDescent="0.2">
      <c r="C884" s="478"/>
      <c r="D884" s="478"/>
      <c r="E884" s="478"/>
      <c r="F884" s="478"/>
      <c r="G884" s="478"/>
      <c r="H884" s="478"/>
      <c r="I884" s="478"/>
      <c r="J884" s="478"/>
      <c r="K884" s="478"/>
      <c r="L884" s="478"/>
      <c r="M884" s="478"/>
      <c r="N884" s="478"/>
      <c r="O884" s="478"/>
      <c r="P884" s="478"/>
      <c r="Q884" s="478"/>
    </row>
    <row r="885" ht="25.15" customHeight="true" x14ac:dyDescent="0.2">
      <c r="C885" s="478"/>
      <c r="D885" s="478"/>
      <c r="E885" s="478"/>
      <c r="F885" s="478"/>
      <c r="G885" s="478"/>
      <c r="H885" s="478"/>
      <c r="I885" s="478"/>
      <c r="J885" s="478"/>
      <c r="K885" s="478"/>
      <c r="L885" s="478"/>
      <c r="M885" s="478"/>
      <c r="N885" s="478"/>
      <c r="O885" s="478"/>
      <c r="P885" s="478"/>
      <c r="Q885" s="478"/>
    </row>
    <row r="886" ht="25.15" customHeight="true" x14ac:dyDescent="0.2">
      <c r="C886" s="478"/>
      <c r="D886" s="478"/>
      <c r="E886" s="478"/>
      <c r="F886" s="478"/>
      <c r="G886" s="478"/>
      <c r="H886" s="478"/>
      <c r="I886" s="478"/>
      <c r="J886" s="478"/>
      <c r="K886" s="478"/>
      <c r="L886" s="478"/>
      <c r="M886" s="478"/>
      <c r="N886" s="478"/>
      <c r="O886" s="478"/>
      <c r="P886" s="478"/>
      <c r="Q886" s="478"/>
    </row>
    <row r="887" ht="25.15" customHeight="true" x14ac:dyDescent="0.2">
      <c r="C887" s="478"/>
      <c r="D887" s="478"/>
      <c r="E887" s="478"/>
      <c r="F887" s="478"/>
      <c r="G887" s="478"/>
      <c r="H887" s="478"/>
      <c r="I887" s="478"/>
      <c r="J887" s="478"/>
      <c r="K887" s="478"/>
      <c r="L887" s="478"/>
      <c r="M887" s="478"/>
      <c r="N887" s="478"/>
      <c r="O887" s="478"/>
      <c r="P887" s="478"/>
      <c r="Q887" s="478"/>
    </row>
    <row r="888" ht="25.15" customHeight="true" x14ac:dyDescent="0.2">
      <c r="C888" s="478"/>
      <c r="D888" s="478"/>
      <c r="E888" s="478"/>
      <c r="F888" s="478"/>
      <c r="G888" s="478"/>
      <c r="H888" s="478"/>
      <c r="I888" s="478"/>
      <c r="J888" s="478"/>
      <c r="K888" s="478"/>
      <c r="L888" s="478"/>
      <c r="M888" s="478"/>
      <c r="N888" s="478"/>
      <c r="O888" s="478"/>
      <c r="P888" s="478"/>
      <c r="Q888" s="478"/>
    </row>
    <row r="889" ht="25.15" customHeight="true" x14ac:dyDescent="0.2">
      <c r="C889" s="478"/>
      <c r="D889" s="478"/>
      <c r="E889" s="478"/>
      <c r="F889" s="478"/>
      <c r="G889" s="478"/>
      <c r="H889" s="478"/>
      <c r="I889" s="478"/>
      <c r="J889" s="478"/>
      <c r="K889" s="478"/>
      <c r="L889" s="478"/>
      <c r="M889" s="478"/>
      <c r="N889" s="478"/>
      <c r="O889" s="478"/>
      <c r="P889" s="478"/>
      <c r="Q889" s="478"/>
    </row>
    <row r="890" ht="25.15" customHeight="true" x14ac:dyDescent="0.2">
      <c r="C890" s="478"/>
      <c r="D890" s="478"/>
      <c r="E890" s="478"/>
      <c r="F890" s="478"/>
      <c r="G890" s="478"/>
      <c r="H890" s="478"/>
      <c r="I890" s="478"/>
      <c r="J890" s="478"/>
      <c r="K890" s="478"/>
      <c r="L890" s="478"/>
      <c r="M890" s="478"/>
      <c r="N890" s="478"/>
      <c r="O890" s="478"/>
      <c r="P890" s="478"/>
      <c r="Q890" s="478"/>
    </row>
    <row r="891" ht="25.15" customHeight="true" x14ac:dyDescent="0.2">
      <c r="C891" s="478"/>
      <c r="D891" s="478"/>
      <c r="E891" s="478"/>
      <c r="F891" s="478"/>
      <c r="G891" s="478"/>
      <c r="H891" s="478"/>
      <c r="I891" s="478"/>
      <c r="J891" s="478"/>
      <c r="K891" s="478"/>
      <c r="L891" s="478"/>
      <c r="M891" s="478"/>
      <c r="N891" s="478"/>
      <c r="O891" s="478"/>
      <c r="P891" s="478"/>
      <c r="Q891" s="478"/>
    </row>
    <row r="892" ht="25.15" customHeight="true" x14ac:dyDescent="0.2">
      <c r="C892" s="478"/>
      <c r="D892" s="478"/>
      <c r="E892" s="478"/>
      <c r="F892" s="478"/>
      <c r="G892" s="478"/>
      <c r="H892" s="478"/>
      <c r="I892" s="478"/>
      <c r="J892" s="478"/>
      <c r="K892" s="478"/>
      <c r="L892" s="478"/>
      <c r="M892" s="478"/>
      <c r="N892" s="478"/>
      <c r="O892" s="478"/>
      <c r="P892" s="478"/>
      <c r="Q892" s="478"/>
    </row>
    <row r="893" ht="25.15" customHeight="true" x14ac:dyDescent="0.2">
      <c r="C893" s="478"/>
      <c r="D893" s="478"/>
      <c r="E893" s="478"/>
      <c r="F893" s="478"/>
      <c r="G893" s="478"/>
      <c r="H893" s="478"/>
      <c r="I893" s="478"/>
      <c r="J893" s="478"/>
      <c r="K893" s="478"/>
      <c r="L893" s="478"/>
      <c r="M893" s="478"/>
      <c r="N893" s="478"/>
      <c r="O893" s="478"/>
      <c r="P893" s="478"/>
      <c r="Q893" s="478"/>
    </row>
    <row r="894" ht="25.15" customHeight="true" x14ac:dyDescent="0.2">
      <c r="C894" s="478"/>
      <c r="D894" s="478"/>
      <c r="E894" s="478"/>
      <c r="F894" s="478"/>
      <c r="G894" s="478"/>
      <c r="H894" s="478"/>
      <c r="I894" s="478"/>
      <c r="J894" s="478"/>
      <c r="K894" s="478"/>
      <c r="L894" s="478"/>
      <c r="M894" s="478"/>
      <c r="N894" s="478"/>
      <c r="O894" s="478"/>
      <c r="P894" s="478"/>
      <c r="Q894" s="478"/>
    </row>
    <row r="895" ht="25.15" customHeight="true" x14ac:dyDescent="0.2">
      <c r="C895" s="478"/>
      <c r="D895" s="478"/>
      <c r="E895" s="478"/>
      <c r="F895" s="478"/>
      <c r="G895" s="478"/>
      <c r="H895" s="478"/>
      <c r="I895" s="478"/>
      <c r="J895" s="478"/>
      <c r="K895" s="478"/>
      <c r="L895" s="478"/>
      <c r="M895" s="478"/>
      <c r="N895" s="478"/>
      <c r="O895" s="478"/>
      <c r="P895" s="478"/>
      <c r="Q895" s="478"/>
    </row>
    <row r="896" ht="25.15" customHeight="true" x14ac:dyDescent="0.2">
      <c r="C896" s="478"/>
      <c r="D896" s="478"/>
      <c r="E896" s="478"/>
      <c r="F896" s="478"/>
      <c r="G896" s="478"/>
      <c r="H896" s="478"/>
      <c r="I896" s="478"/>
      <c r="J896" s="478"/>
      <c r="K896" s="478"/>
      <c r="L896" s="478"/>
      <c r="M896" s="478"/>
      <c r="N896" s="478"/>
      <c r="O896" s="478"/>
      <c r="P896" s="478"/>
      <c r="Q896" s="478"/>
    </row>
    <row r="897" ht="25.15" customHeight="true" x14ac:dyDescent="0.2">
      <c r="C897" s="478"/>
      <c r="D897" s="478"/>
      <c r="E897" s="478"/>
      <c r="F897" s="478"/>
      <c r="G897" s="478"/>
      <c r="H897" s="478"/>
      <c r="I897" s="478"/>
      <c r="J897" s="478"/>
      <c r="K897" s="478"/>
      <c r="L897" s="478"/>
      <c r="M897" s="478"/>
      <c r="N897" s="478"/>
      <c r="O897" s="478"/>
      <c r="P897" s="478"/>
      <c r="Q897" s="478"/>
    </row>
    <row r="898" ht="25.15" customHeight="true" x14ac:dyDescent="0.2">
      <c r="C898" s="478"/>
      <c r="D898" s="478"/>
      <c r="E898" s="478"/>
      <c r="F898" s="478"/>
      <c r="G898" s="478"/>
      <c r="H898" s="478"/>
      <c r="I898" s="478"/>
      <c r="J898" s="478"/>
      <c r="K898" s="478"/>
      <c r="L898" s="478"/>
      <c r="M898" s="478"/>
      <c r="N898" s="478"/>
      <c r="O898" s="478"/>
      <c r="P898" s="478"/>
      <c r="Q898" s="478"/>
    </row>
    <row r="899" ht="25.15" customHeight="true" x14ac:dyDescent="0.2">
      <c r="C899" s="478"/>
      <c r="D899" s="478"/>
      <c r="E899" s="478"/>
      <c r="F899" s="478"/>
      <c r="G899" s="478"/>
      <c r="H899" s="478"/>
      <c r="I899" s="478"/>
      <c r="J899" s="478"/>
      <c r="K899" s="478"/>
      <c r="L899" s="478"/>
      <c r="M899" s="478"/>
      <c r="N899" s="478"/>
      <c r="O899" s="478"/>
      <c r="P899" s="478"/>
      <c r="Q899" s="478"/>
    </row>
    <row r="900" ht="25.15" customHeight="true" x14ac:dyDescent="0.2">
      <c r="C900" s="478"/>
      <c r="D900" s="478"/>
      <c r="E900" s="478"/>
      <c r="F900" s="478"/>
      <c r="G900" s="478"/>
      <c r="H900" s="478"/>
      <c r="I900" s="478"/>
      <c r="J900" s="478"/>
      <c r="K900" s="478"/>
      <c r="L900" s="478"/>
      <c r="M900" s="478"/>
      <c r="N900" s="478"/>
      <c r="O900" s="478"/>
      <c r="P900" s="478"/>
      <c r="Q900" s="478"/>
    </row>
    <row r="901" ht="25.15" customHeight="true" x14ac:dyDescent="0.2">
      <c r="C901" s="478"/>
      <c r="D901" s="478"/>
      <c r="E901" s="478"/>
      <c r="F901" s="478"/>
      <c r="G901" s="478"/>
      <c r="H901" s="478"/>
      <c r="I901" s="478"/>
      <c r="J901" s="478"/>
      <c r="K901" s="478"/>
      <c r="L901" s="478"/>
      <c r="M901" s="478"/>
      <c r="N901" s="478"/>
      <c r="O901" s="478"/>
      <c r="P901" s="478"/>
      <c r="Q901" s="478"/>
    </row>
    <row r="902" ht="25.15" customHeight="true" x14ac:dyDescent="0.2">
      <c r="C902" s="478"/>
      <c r="D902" s="478"/>
      <c r="E902" s="478"/>
      <c r="F902" s="478"/>
      <c r="G902" s="478"/>
      <c r="H902" s="478"/>
      <c r="I902" s="478"/>
      <c r="J902" s="478"/>
      <c r="K902" s="478"/>
      <c r="L902" s="478"/>
      <c r="M902" s="478"/>
      <c r="N902" s="478"/>
      <c r="O902" s="478"/>
      <c r="P902" s="478"/>
      <c r="Q902" s="478"/>
    </row>
    <row r="903" ht="25.15" customHeight="true" x14ac:dyDescent="0.2">
      <c r="C903" s="478"/>
      <c r="D903" s="478"/>
      <c r="E903" s="478"/>
      <c r="F903" s="478"/>
      <c r="G903" s="478"/>
      <c r="H903" s="478"/>
      <c r="I903" s="478"/>
      <c r="J903" s="478"/>
      <c r="K903" s="478"/>
      <c r="L903" s="478"/>
      <c r="M903" s="478"/>
      <c r="N903" s="478"/>
      <c r="O903" s="478"/>
      <c r="P903" s="478"/>
      <c r="Q903" s="478"/>
    </row>
    <row r="904" ht="25.15" customHeight="true" x14ac:dyDescent="0.2">
      <c r="C904" s="478"/>
      <c r="D904" s="478"/>
      <c r="E904" s="478"/>
      <c r="F904" s="478"/>
      <c r="G904" s="478"/>
      <c r="H904" s="478"/>
      <c r="I904" s="478"/>
      <c r="J904" s="478"/>
      <c r="K904" s="478"/>
      <c r="L904" s="478"/>
      <c r="M904" s="478"/>
      <c r="N904" s="478"/>
      <c r="O904" s="478"/>
      <c r="P904" s="478"/>
      <c r="Q904" s="478"/>
    </row>
    <row r="905" ht="25.15" customHeight="true" x14ac:dyDescent="0.2">
      <c r="C905" s="478"/>
      <c r="D905" s="478"/>
      <c r="E905" s="478"/>
      <c r="F905" s="478"/>
      <c r="G905" s="478"/>
      <c r="H905" s="478"/>
      <c r="I905" s="478"/>
      <c r="J905" s="478"/>
      <c r="K905" s="478"/>
      <c r="L905" s="478"/>
      <c r="M905" s="478"/>
      <c r="N905" s="478"/>
      <c r="O905" s="478"/>
      <c r="P905" s="478"/>
      <c r="Q905" s="478"/>
    </row>
    <row r="906" ht="25.15" customHeight="true" x14ac:dyDescent="0.2">
      <c r="C906" s="478"/>
      <c r="D906" s="478"/>
      <c r="E906" s="478"/>
      <c r="F906" s="478"/>
      <c r="G906" s="478"/>
      <c r="H906" s="478"/>
      <c r="I906" s="478"/>
      <c r="J906" s="478"/>
      <c r="K906" s="478"/>
      <c r="L906" s="478"/>
      <c r="M906" s="478"/>
      <c r="N906" s="478"/>
      <c r="O906" s="478"/>
      <c r="P906" s="478"/>
      <c r="Q906" s="478"/>
    </row>
    <row r="907" ht="25.15" customHeight="true" x14ac:dyDescent="0.2">
      <c r="C907" s="478"/>
      <c r="D907" s="478"/>
      <c r="E907" s="478"/>
      <c r="F907" s="478"/>
      <c r="G907" s="478"/>
      <c r="H907" s="478"/>
      <c r="I907" s="478"/>
      <c r="J907" s="478"/>
      <c r="K907" s="478"/>
      <c r="L907" s="478"/>
      <c r="M907" s="478"/>
      <c r="N907" s="478"/>
      <c r="O907" s="478"/>
      <c r="P907" s="478"/>
      <c r="Q907" s="478"/>
    </row>
    <row r="908" ht="25.15" customHeight="true" x14ac:dyDescent="0.2">
      <c r="C908" s="478"/>
      <c r="D908" s="478"/>
      <c r="E908" s="478"/>
      <c r="F908" s="478"/>
      <c r="G908" s="478"/>
      <c r="H908" s="478"/>
      <c r="I908" s="478"/>
      <c r="J908" s="478"/>
      <c r="K908" s="478"/>
      <c r="L908" s="478"/>
      <c r="M908" s="478"/>
      <c r="N908" s="478"/>
      <c r="O908" s="478"/>
      <c r="P908" s="478"/>
      <c r="Q908" s="478"/>
    </row>
    <row r="909" ht="25.15" customHeight="true" x14ac:dyDescent="0.2">
      <c r="C909" s="478"/>
      <c r="D909" s="478"/>
      <c r="E909" s="478"/>
      <c r="F909" s="478"/>
      <c r="G909" s="478"/>
      <c r="H909" s="478"/>
      <c r="I909" s="478"/>
      <c r="J909" s="478"/>
      <c r="K909" s="478"/>
      <c r="L909" s="478"/>
      <c r="M909" s="478"/>
      <c r="N909" s="478"/>
      <c r="O909" s="478"/>
      <c r="P909" s="478"/>
      <c r="Q909" s="478"/>
    </row>
    <row r="910" ht="25.15" customHeight="true" x14ac:dyDescent="0.2">
      <c r="C910" s="478"/>
      <c r="D910" s="478"/>
      <c r="E910" s="478"/>
      <c r="F910" s="478"/>
      <c r="G910" s="478"/>
      <c r="H910" s="478"/>
      <c r="I910" s="478"/>
      <c r="J910" s="478"/>
      <c r="K910" s="478"/>
      <c r="L910" s="478"/>
      <c r="M910" s="478"/>
      <c r="N910" s="478"/>
      <c r="O910" s="478"/>
      <c r="P910" s="478"/>
      <c r="Q910" s="478"/>
    </row>
    <row r="911" ht="25.15" customHeight="true" x14ac:dyDescent="0.2">
      <c r="C911" s="478"/>
      <c r="D911" s="478"/>
      <c r="E911" s="478"/>
      <c r="F911" s="478"/>
      <c r="G911" s="478"/>
      <c r="H911" s="478"/>
      <c r="I911" s="478"/>
      <c r="J911" s="478"/>
      <c r="K911" s="478"/>
      <c r="L911" s="478"/>
      <c r="M911" s="478"/>
      <c r="N911" s="478"/>
      <c r="O911" s="478"/>
      <c r="P911" s="478"/>
      <c r="Q911" s="478"/>
    </row>
    <row r="912" ht="25.15" customHeight="true" x14ac:dyDescent="0.2">
      <c r="C912" s="478"/>
      <c r="D912" s="478"/>
      <c r="E912" s="478"/>
      <c r="F912" s="478"/>
      <c r="G912" s="478"/>
      <c r="H912" s="478"/>
      <c r="I912" s="478"/>
      <c r="J912" s="478"/>
      <c r="K912" s="478"/>
      <c r="L912" s="478"/>
      <c r="M912" s="478"/>
      <c r="N912" s="478"/>
      <c r="O912" s="478"/>
      <c r="P912" s="478"/>
      <c r="Q912" s="478"/>
    </row>
    <row r="913" ht="25.15" customHeight="true" x14ac:dyDescent="0.2">
      <c r="C913" s="478"/>
      <c r="D913" s="478"/>
      <c r="E913" s="478"/>
      <c r="F913" s="478"/>
      <c r="G913" s="478"/>
      <c r="H913" s="478"/>
      <c r="I913" s="478"/>
      <c r="J913" s="478"/>
      <c r="K913" s="478"/>
      <c r="L913" s="478"/>
      <c r="M913" s="478"/>
      <c r="N913" s="478"/>
      <c r="O913" s="478"/>
      <c r="P913" s="478"/>
      <c r="Q913" s="478"/>
    </row>
    <row r="914" ht="25.15" customHeight="true" x14ac:dyDescent="0.2">
      <c r="C914" s="478"/>
      <c r="D914" s="478"/>
      <c r="E914" s="478"/>
      <c r="F914" s="478"/>
      <c r="G914" s="478"/>
      <c r="H914" s="478"/>
      <c r="I914" s="478"/>
      <c r="J914" s="478"/>
      <c r="K914" s="478"/>
      <c r="L914" s="478"/>
      <c r="M914" s="478"/>
      <c r="N914" s="478"/>
      <c r="O914" s="478"/>
      <c r="P914" s="478"/>
      <c r="Q914" s="478"/>
    </row>
    <row r="915" ht="25.15" customHeight="true" x14ac:dyDescent="0.2">
      <c r="C915" s="478"/>
      <c r="D915" s="478"/>
      <c r="E915" s="478"/>
      <c r="F915" s="478"/>
      <c r="G915" s="478"/>
      <c r="H915" s="478"/>
      <c r="I915" s="478"/>
      <c r="J915" s="478"/>
      <c r="K915" s="478"/>
      <c r="L915" s="478"/>
      <c r="M915" s="478"/>
      <c r="N915" s="478"/>
      <c r="O915" s="478"/>
      <c r="P915" s="478"/>
      <c r="Q915" s="478"/>
    </row>
    <row r="916" ht="25.15" customHeight="true" x14ac:dyDescent="0.2">
      <c r="C916" s="478"/>
      <c r="D916" s="478"/>
      <c r="E916" s="478"/>
      <c r="F916" s="478"/>
      <c r="G916" s="478"/>
      <c r="H916" s="478"/>
      <c r="I916" s="478"/>
      <c r="J916" s="478"/>
      <c r="K916" s="478"/>
      <c r="L916" s="478"/>
      <c r="M916" s="478"/>
      <c r="N916" s="478"/>
      <c r="O916" s="478"/>
      <c r="P916" s="478"/>
      <c r="Q916" s="478"/>
    </row>
    <row r="917" ht="25.15" customHeight="true" x14ac:dyDescent="0.2">
      <c r="C917" s="478"/>
      <c r="D917" s="478"/>
      <c r="E917" s="478"/>
      <c r="F917" s="478"/>
      <c r="G917" s="478"/>
      <c r="H917" s="478"/>
      <c r="I917" s="478"/>
      <c r="J917" s="478"/>
      <c r="K917" s="478"/>
      <c r="L917" s="478"/>
      <c r="M917" s="478"/>
      <c r="N917" s="478"/>
      <c r="O917" s="478"/>
      <c r="P917" s="478"/>
      <c r="Q917" s="478"/>
    </row>
    <row r="918" ht="25.15" customHeight="true" x14ac:dyDescent="0.2">
      <c r="C918" s="478"/>
      <c r="D918" s="478"/>
      <c r="E918" s="478"/>
      <c r="F918" s="478"/>
      <c r="G918" s="478"/>
      <c r="H918" s="478"/>
      <c r="I918" s="478"/>
      <c r="J918" s="478"/>
      <c r="K918" s="478"/>
      <c r="L918" s="478"/>
      <c r="M918" s="478"/>
      <c r="N918" s="478"/>
      <c r="O918" s="478"/>
      <c r="P918" s="478"/>
      <c r="Q918" s="478"/>
    </row>
    <row r="919" ht="25.15" customHeight="true" x14ac:dyDescent="0.2">
      <c r="C919" s="478"/>
      <c r="D919" s="478"/>
      <c r="E919" s="478"/>
      <c r="F919" s="478"/>
      <c r="G919" s="478"/>
      <c r="H919" s="478"/>
      <c r="I919" s="478"/>
      <c r="J919" s="478"/>
      <c r="K919" s="478"/>
      <c r="L919" s="478"/>
      <c r="M919" s="478"/>
      <c r="N919" s="478"/>
      <c r="O919" s="478"/>
      <c r="P919" s="478"/>
      <c r="Q919" s="478"/>
    </row>
    <row r="920" ht="25.15" customHeight="true" x14ac:dyDescent="0.2">
      <c r="C920" s="478"/>
      <c r="D920" s="478"/>
      <c r="E920" s="478"/>
      <c r="F920" s="478"/>
      <c r="G920" s="478"/>
      <c r="H920" s="478"/>
      <c r="I920" s="478"/>
      <c r="J920" s="478"/>
      <c r="K920" s="478"/>
      <c r="L920" s="478"/>
      <c r="M920" s="478"/>
      <c r="N920" s="478"/>
      <c r="O920" s="478"/>
      <c r="P920" s="478"/>
      <c r="Q920" s="478"/>
    </row>
    <row r="921" ht="25.15" customHeight="true" x14ac:dyDescent="0.2">
      <c r="C921" s="478"/>
      <c r="D921" s="478"/>
      <c r="E921" s="478"/>
      <c r="F921" s="478"/>
      <c r="G921" s="478"/>
      <c r="H921" s="478"/>
      <c r="I921" s="478"/>
      <c r="J921" s="478"/>
      <c r="K921" s="478"/>
      <c r="L921" s="478"/>
      <c r="M921" s="478"/>
      <c r="N921" s="478"/>
      <c r="O921" s="478"/>
      <c r="P921" s="478"/>
      <c r="Q921" s="478"/>
    </row>
    <row r="922" ht="25.15" customHeight="true" x14ac:dyDescent="0.2">
      <c r="C922" s="478"/>
      <c r="D922" s="478"/>
      <c r="E922" s="478"/>
      <c r="F922" s="478"/>
      <c r="G922" s="478"/>
      <c r="H922" s="478"/>
      <c r="I922" s="478"/>
      <c r="J922" s="478"/>
      <c r="K922" s="478"/>
      <c r="L922" s="478"/>
      <c r="M922" s="478"/>
      <c r="N922" s="478"/>
      <c r="O922" s="478"/>
      <c r="P922" s="478"/>
      <c r="Q922" s="478"/>
    </row>
    <row r="923" ht="25.15" customHeight="true" x14ac:dyDescent="0.2">
      <c r="C923" s="478"/>
      <c r="D923" s="478"/>
      <c r="E923" s="478"/>
      <c r="F923" s="478"/>
      <c r="G923" s="478"/>
      <c r="H923" s="478"/>
      <c r="I923" s="478"/>
      <c r="J923" s="478"/>
      <c r="K923" s="478"/>
      <c r="L923" s="478"/>
      <c r="M923" s="478"/>
      <c r="N923" s="478"/>
      <c r="O923" s="478"/>
      <c r="P923" s="478"/>
      <c r="Q923" s="478"/>
    </row>
    <row r="924" ht="25.15" customHeight="true" x14ac:dyDescent="0.2">
      <c r="C924" s="478"/>
      <c r="D924" s="478"/>
      <c r="E924" s="478"/>
      <c r="F924" s="478"/>
      <c r="G924" s="478"/>
      <c r="H924" s="478"/>
      <c r="I924" s="478"/>
      <c r="J924" s="478"/>
      <c r="K924" s="478"/>
      <c r="L924" s="478"/>
      <c r="M924" s="478"/>
      <c r="N924" s="478"/>
      <c r="O924" s="478"/>
      <c r="P924" s="478"/>
      <c r="Q924" s="478"/>
    </row>
    <row r="925" ht="25.15" customHeight="true" x14ac:dyDescent="0.2">
      <c r="C925" s="478"/>
      <c r="D925" s="478"/>
      <c r="E925" s="478"/>
      <c r="F925" s="478"/>
      <c r="G925" s="478"/>
      <c r="H925" s="478"/>
      <c r="I925" s="478"/>
      <c r="J925" s="478"/>
      <c r="K925" s="478"/>
      <c r="L925" s="478"/>
      <c r="M925" s="478"/>
      <c r="N925" s="478"/>
      <c r="O925" s="478"/>
      <c r="P925" s="478"/>
      <c r="Q925" s="478"/>
    </row>
    <row r="926" ht="25.15" customHeight="true" x14ac:dyDescent="0.2">
      <c r="C926" s="478"/>
      <c r="D926" s="478"/>
      <c r="E926" s="478"/>
      <c r="F926" s="478"/>
      <c r="G926" s="478"/>
      <c r="H926" s="478"/>
      <c r="I926" s="478"/>
      <c r="J926" s="478"/>
      <c r="K926" s="478"/>
      <c r="L926" s="478"/>
      <c r="M926" s="478"/>
      <c r="N926" s="478"/>
      <c r="O926" s="478"/>
      <c r="P926" s="478"/>
      <c r="Q926" s="478"/>
    </row>
    <row r="927" ht="25.15" customHeight="true" x14ac:dyDescent="0.2">
      <c r="C927" s="478"/>
      <c r="D927" s="478"/>
      <c r="E927" s="478"/>
      <c r="F927" s="478"/>
      <c r="G927" s="478"/>
      <c r="H927" s="478"/>
      <c r="I927" s="478"/>
      <c r="J927" s="478"/>
      <c r="K927" s="478"/>
      <c r="L927" s="478"/>
      <c r="M927" s="478"/>
      <c r="N927" s="478"/>
      <c r="O927" s="478"/>
      <c r="P927" s="478"/>
      <c r="Q927" s="478"/>
    </row>
    <row r="928" ht="25.15" customHeight="true" x14ac:dyDescent="0.2">
      <c r="C928" s="478"/>
      <c r="D928" s="478"/>
      <c r="E928" s="478"/>
      <c r="F928" s="478"/>
      <c r="G928" s="478"/>
      <c r="H928" s="478"/>
      <c r="I928" s="478"/>
      <c r="J928" s="478"/>
      <c r="K928" s="478"/>
      <c r="L928" s="478"/>
      <c r="M928" s="478"/>
      <c r="N928" s="478"/>
      <c r="O928" s="478"/>
      <c r="P928" s="478"/>
      <c r="Q928" s="478"/>
    </row>
    <row r="929" ht="25.15" customHeight="true" x14ac:dyDescent="0.2">
      <c r="C929" s="478"/>
      <c r="D929" s="478"/>
      <c r="E929" s="478"/>
      <c r="F929" s="478"/>
      <c r="G929" s="478"/>
      <c r="H929" s="478"/>
      <c r="I929" s="478"/>
      <c r="J929" s="478"/>
      <c r="K929" s="478"/>
      <c r="L929" s="478"/>
      <c r="M929" s="478"/>
      <c r="N929" s="478"/>
      <c r="O929" s="478"/>
      <c r="P929" s="478"/>
      <c r="Q929" s="478"/>
    </row>
    <row r="930" ht="25.15" customHeight="true" x14ac:dyDescent="0.2">
      <c r="C930" s="478"/>
      <c r="D930" s="478"/>
      <c r="E930" s="478"/>
      <c r="F930" s="478"/>
      <c r="G930" s="478"/>
      <c r="H930" s="478"/>
      <c r="I930" s="478"/>
      <c r="J930" s="478"/>
      <c r="K930" s="478"/>
      <c r="L930" s="478"/>
      <c r="M930" s="478"/>
      <c r="N930" s="478"/>
      <c r="O930" s="478"/>
      <c r="P930" s="478"/>
      <c r="Q930" s="478"/>
    </row>
    <row r="931" ht="25.15" customHeight="true" x14ac:dyDescent="0.2">
      <c r="C931" s="478"/>
      <c r="D931" s="478"/>
      <c r="E931" s="478"/>
      <c r="F931" s="478"/>
      <c r="G931" s="478"/>
      <c r="H931" s="478"/>
      <c r="I931" s="478"/>
      <c r="J931" s="478"/>
      <c r="K931" s="478"/>
      <c r="L931" s="478"/>
      <c r="M931" s="478"/>
      <c r="N931" s="478"/>
      <c r="O931" s="478"/>
      <c r="P931" s="478"/>
      <c r="Q931" s="478"/>
    </row>
    <row r="932" ht="25.15" customHeight="true" x14ac:dyDescent="0.2">
      <c r="C932" s="478"/>
      <c r="D932" s="478"/>
      <c r="E932" s="478"/>
      <c r="F932" s="478"/>
      <c r="G932" s="478"/>
      <c r="H932" s="478"/>
      <c r="I932" s="478"/>
      <c r="J932" s="478"/>
      <c r="K932" s="478"/>
      <c r="L932" s="478"/>
      <c r="M932" s="478"/>
      <c r="N932" s="478"/>
      <c r="O932" s="478"/>
      <c r="P932" s="478"/>
      <c r="Q932" s="478"/>
    </row>
    <row r="933" ht="25.15" customHeight="true" x14ac:dyDescent="0.2">
      <c r="C933" s="478"/>
      <c r="D933" s="478"/>
      <c r="E933" s="478"/>
      <c r="F933" s="478"/>
      <c r="G933" s="478"/>
      <c r="H933" s="478"/>
      <c r="I933" s="478"/>
      <c r="J933" s="478"/>
      <c r="K933" s="478"/>
      <c r="L933" s="478"/>
      <c r="M933" s="478"/>
      <c r="N933" s="478"/>
      <c r="O933" s="478"/>
      <c r="P933" s="478"/>
      <c r="Q933" s="478"/>
    </row>
    <row r="934" ht="25.15" customHeight="true" x14ac:dyDescent="0.2">
      <c r="C934" s="478"/>
      <c r="D934" s="478"/>
      <c r="E934" s="478"/>
      <c r="F934" s="478"/>
      <c r="G934" s="478"/>
      <c r="H934" s="478"/>
      <c r="I934" s="478"/>
      <c r="J934" s="478"/>
      <c r="K934" s="478"/>
      <c r="L934" s="478"/>
      <c r="M934" s="478"/>
      <c r="N934" s="478"/>
      <c r="O934" s="478"/>
      <c r="P934" s="478"/>
      <c r="Q934" s="478"/>
    </row>
    <row r="935" ht="25.15" customHeight="true" x14ac:dyDescent="0.2">
      <c r="C935" s="478"/>
      <c r="D935" s="478"/>
      <c r="E935" s="478"/>
      <c r="F935" s="478"/>
      <c r="G935" s="478"/>
      <c r="H935" s="478"/>
      <c r="I935" s="478"/>
      <c r="J935" s="478"/>
      <c r="K935" s="478"/>
      <c r="L935" s="478"/>
      <c r="M935" s="478"/>
      <c r="N935" s="478"/>
      <c r="O935" s="478"/>
      <c r="P935" s="478"/>
      <c r="Q935" s="478"/>
    </row>
    <row r="936" ht="25.15" customHeight="true" x14ac:dyDescent="0.2">
      <c r="C936" s="478"/>
      <c r="D936" s="478"/>
      <c r="E936" s="478"/>
      <c r="F936" s="478"/>
      <c r="G936" s="478"/>
      <c r="H936" s="478"/>
      <c r="I936" s="478"/>
      <c r="J936" s="478"/>
      <c r="K936" s="478"/>
      <c r="L936" s="478"/>
      <c r="M936" s="478"/>
      <c r="N936" s="478"/>
      <c r="O936" s="478"/>
      <c r="P936" s="478"/>
      <c r="Q936" s="478"/>
    </row>
    <row r="937" ht="25.15" customHeight="true" x14ac:dyDescent="0.2">
      <c r="C937" s="478"/>
      <c r="D937" s="478"/>
      <c r="E937" s="478"/>
      <c r="F937" s="478"/>
      <c r="G937" s="478"/>
      <c r="H937" s="478"/>
      <c r="I937" s="478"/>
      <c r="J937" s="478"/>
      <c r="K937" s="478"/>
      <c r="L937" s="478"/>
      <c r="M937" s="478"/>
      <c r="N937" s="478"/>
      <c r="O937" s="478"/>
      <c r="P937" s="478"/>
      <c r="Q937" s="478"/>
    </row>
    <row r="938" ht="25.15" customHeight="true" x14ac:dyDescent="0.2">
      <c r="C938" s="478"/>
      <c r="D938" s="478"/>
      <c r="E938" s="478"/>
      <c r="F938" s="478"/>
      <c r="G938" s="478"/>
      <c r="H938" s="478"/>
      <c r="I938" s="478"/>
      <c r="J938" s="478"/>
      <c r="K938" s="478"/>
      <c r="L938" s="478"/>
      <c r="M938" s="478"/>
      <c r="N938" s="478"/>
      <c r="O938" s="478"/>
      <c r="P938" s="478"/>
      <c r="Q938" s="478"/>
    </row>
    <row r="939" ht="25.15" customHeight="true" x14ac:dyDescent="0.2">
      <c r="C939" s="478"/>
      <c r="D939" s="478"/>
      <c r="E939" s="478"/>
      <c r="F939" s="478"/>
      <c r="G939" s="478"/>
      <c r="H939" s="478"/>
      <c r="I939" s="478"/>
      <c r="J939" s="478"/>
      <c r="K939" s="478"/>
      <c r="L939" s="478"/>
      <c r="M939" s="478"/>
      <c r="N939" s="478"/>
      <c r="O939" s="478"/>
      <c r="P939" s="478"/>
      <c r="Q939" s="478"/>
    </row>
    <row r="940" ht="25.15" customHeight="true" x14ac:dyDescent="0.2">
      <c r="C940" s="478"/>
      <c r="D940" s="478"/>
      <c r="E940" s="478"/>
      <c r="F940" s="478"/>
      <c r="G940" s="478"/>
      <c r="H940" s="478"/>
      <c r="I940" s="478"/>
      <c r="J940" s="478"/>
      <c r="K940" s="478"/>
      <c r="L940" s="478"/>
      <c r="M940" s="478"/>
      <c r="N940" s="478"/>
      <c r="O940" s="478"/>
      <c r="P940" s="478"/>
      <c r="Q940" s="478"/>
    </row>
    <row r="941" ht="25.15" customHeight="true" x14ac:dyDescent="0.2">
      <c r="C941" s="478"/>
      <c r="D941" s="478"/>
      <c r="E941" s="478"/>
      <c r="F941" s="478"/>
      <c r="G941" s="478"/>
      <c r="H941" s="478"/>
      <c r="I941" s="478"/>
      <c r="J941" s="478"/>
      <c r="K941" s="478"/>
      <c r="L941" s="478"/>
      <c r="M941" s="478"/>
      <c r="N941" s="478"/>
      <c r="O941" s="478"/>
      <c r="P941" s="478"/>
      <c r="Q941" s="478"/>
    </row>
    <row r="942" ht="25.15" customHeight="true" x14ac:dyDescent="0.2">
      <c r="C942" s="478"/>
      <c r="D942" s="478"/>
      <c r="E942" s="478"/>
      <c r="F942" s="478"/>
      <c r="G942" s="478"/>
      <c r="H942" s="478"/>
      <c r="I942" s="478"/>
      <c r="J942" s="478"/>
      <c r="K942" s="478"/>
      <c r="L942" s="478"/>
      <c r="M942" s="478"/>
      <c r="N942" s="478"/>
      <c r="O942" s="478"/>
      <c r="P942" s="478"/>
      <c r="Q942" s="478"/>
    </row>
    <row r="943" ht="25.15" customHeight="true" x14ac:dyDescent="0.2">
      <c r="C943" s="478"/>
      <c r="D943" s="478"/>
      <c r="E943" s="478"/>
      <c r="F943" s="478"/>
      <c r="G943" s="478"/>
      <c r="H943" s="478"/>
      <c r="I943" s="478"/>
      <c r="J943" s="478"/>
      <c r="K943" s="478"/>
      <c r="L943" s="478"/>
      <c r="M943" s="478"/>
      <c r="N943" s="478"/>
      <c r="O943" s="478"/>
      <c r="P943" s="478"/>
      <c r="Q943" s="478"/>
    </row>
    <row r="944" ht="25.15" customHeight="true" x14ac:dyDescent="0.2">
      <c r="C944" s="478"/>
      <c r="D944" s="478"/>
      <c r="E944" s="478"/>
      <c r="F944" s="478"/>
      <c r="G944" s="478"/>
      <c r="H944" s="478"/>
      <c r="I944" s="478"/>
      <c r="J944" s="478"/>
      <c r="K944" s="478"/>
      <c r="L944" s="478"/>
      <c r="M944" s="478"/>
      <c r="N944" s="478"/>
      <c r="O944" s="478"/>
      <c r="P944" s="478"/>
      <c r="Q944" s="478"/>
    </row>
    <row r="945" ht="25.15" customHeight="true" x14ac:dyDescent="0.2">
      <c r="C945" s="478"/>
      <c r="D945" s="478"/>
      <c r="E945" s="478"/>
      <c r="F945" s="478"/>
      <c r="G945" s="478"/>
      <c r="H945" s="478"/>
      <c r="I945" s="478"/>
      <c r="J945" s="478"/>
      <c r="K945" s="478"/>
      <c r="L945" s="478"/>
      <c r="M945" s="478"/>
      <c r="N945" s="478"/>
      <c r="O945" s="478"/>
      <c r="P945" s="478"/>
      <c r="Q945" s="478"/>
    </row>
    <row r="946" ht="25.15" customHeight="true" x14ac:dyDescent="0.2">
      <c r="C946" s="478"/>
      <c r="D946" s="478"/>
      <c r="E946" s="478"/>
      <c r="F946" s="478"/>
      <c r="G946" s="478"/>
      <c r="H946" s="478"/>
      <c r="I946" s="478"/>
      <c r="J946" s="478"/>
      <c r="K946" s="478"/>
      <c r="L946" s="478"/>
      <c r="M946" s="478"/>
      <c r="N946" s="478"/>
      <c r="O946" s="478"/>
      <c r="P946" s="478"/>
      <c r="Q946" s="478"/>
    </row>
    <row r="947" ht="25.15" customHeight="true" x14ac:dyDescent="0.2">
      <c r="C947" s="478"/>
      <c r="D947" s="478"/>
      <c r="E947" s="478"/>
      <c r="F947" s="478"/>
      <c r="G947" s="478"/>
      <c r="H947" s="478"/>
      <c r="I947" s="478"/>
      <c r="J947" s="478"/>
      <c r="K947" s="478"/>
      <c r="L947" s="478"/>
      <c r="M947" s="478"/>
      <c r="N947" s="478"/>
      <c r="O947" s="478"/>
      <c r="P947" s="478"/>
      <c r="Q947" s="478"/>
    </row>
    <row r="948" ht="25.15" customHeight="true" x14ac:dyDescent="0.2">
      <c r="C948" s="478"/>
      <c r="D948" s="478"/>
      <c r="E948" s="478"/>
      <c r="F948" s="478"/>
      <c r="G948" s="478"/>
      <c r="H948" s="478"/>
      <c r="I948" s="478"/>
      <c r="J948" s="478"/>
      <c r="K948" s="478"/>
      <c r="L948" s="478"/>
      <c r="M948" s="478"/>
      <c r="N948" s="478"/>
      <c r="O948" s="478"/>
      <c r="P948" s="478"/>
      <c r="Q948" s="478"/>
    </row>
    <row r="949" ht="25.15" customHeight="true" x14ac:dyDescent="0.2">
      <c r="C949" s="478"/>
      <c r="D949" s="478"/>
      <c r="E949" s="478"/>
      <c r="F949" s="478"/>
      <c r="G949" s="478"/>
      <c r="H949" s="478"/>
      <c r="I949" s="478"/>
      <c r="J949" s="478"/>
      <c r="K949" s="478"/>
      <c r="L949" s="478"/>
      <c r="M949" s="478"/>
      <c r="N949" s="478"/>
      <c r="O949" s="478"/>
      <c r="P949" s="478"/>
      <c r="Q949" s="478"/>
    </row>
    <row r="950" ht="25.15" customHeight="true" x14ac:dyDescent="0.2">
      <c r="C950" s="478"/>
      <c r="D950" s="478"/>
      <c r="E950" s="478"/>
      <c r="F950" s="478"/>
      <c r="G950" s="478"/>
      <c r="H950" s="478"/>
      <c r="I950" s="478"/>
      <c r="J950" s="478"/>
      <c r="K950" s="478"/>
      <c r="L950" s="478"/>
      <c r="M950" s="478"/>
      <c r="N950" s="478"/>
      <c r="O950" s="478"/>
      <c r="P950" s="478"/>
      <c r="Q950" s="478"/>
    </row>
    <row r="951" ht="25.15" customHeight="true" x14ac:dyDescent="0.2">
      <c r="C951" s="478"/>
      <c r="D951" s="478"/>
      <c r="E951" s="478"/>
      <c r="F951" s="478"/>
      <c r="G951" s="478"/>
      <c r="H951" s="478"/>
      <c r="I951" s="478"/>
      <c r="J951" s="478"/>
      <c r="K951" s="478"/>
      <c r="L951" s="478"/>
      <c r="M951" s="478"/>
      <c r="N951" s="478"/>
      <c r="O951" s="478"/>
      <c r="P951" s="478"/>
      <c r="Q951" s="478"/>
    </row>
    <row r="952" ht="25.15" customHeight="true" x14ac:dyDescent="0.2">
      <c r="C952" s="478"/>
      <c r="D952" s="478"/>
      <c r="E952" s="478"/>
      <c r="F952" s="478"/>
      <c r="G952" s="478"/>
      <c r="H952" s="478"/>
      <c r="I952" s="478"/>
      <c r="J952" s="478"/>
      <c r="K952" s="478"/>
      <c r="L952" s="478"/>
      <c r="M952" s="478"/>
      <c r="N952" s="478"/>
      <c r="O952" s="478"/>
      <c r="P952" s="478"/>
      <c r="Q952" s="478"/>
    </row>
    <row r="953" ht="25.15" customHeight="true" x14ac:dyDescent="0.2">
      <c r="C953" s="478"/>
      <c r="D953" s="478"/>
      <c r="E953" s="478"/>
      <c r="F953" s="478"/>
      <c r="G953" s="478"/>
      <c r="H953" s="478"/>
      <c r="I953" s="478"/>
      <c r="J953" s="478"/>
      <c r="K953" s="478"/>
      <c r="L953" s="478"/>
      <c r="M953" s="478"/>
      <c r="N953" s="478"/>
      <c r="O953" s="478"/>
      <c r="P953" s="478"/>
      <c r="Q953" s="478"/>
    </row>
    <row r="954" ht="25.15" customHeight="true" x14ac:dyDescent="0.2">
      <c r="C954" s="478"/>
      <c r="D954" s="478"/>
      <c r="E954" s="478"/>
      <c r="F954" s="478"/>
      <c r="G954" s="478"/>
      <c r="H954" s="478"/>
      <c r="I954" s="478"/>
      <c r="J954" s="478"/>
      <c r="K954" s="478"/>
      <c r="L954" s="478"/>
      <c r="M954" s="478"/>
      <c r="N954" s="478"/>
      <c r="O954" s="478"/>
      <c r="P954" s="478"/>
      <c r="Q954" s="478"/>
    </row>
    <row r="955" ht="25.15" customHeight="true" x14ac:dyDescent="0.2">
      <c r="C955" s="478"/>
      <c r="D955" s="478"/>
      <c r="E955" s="478"/>
      <c r="F955" s="478"/>
      <c r="G955" s="478"/>
      <c r="H955" s="478"/>
      <c r="I955" s="478"/>
      <c r="J955" s="478"/>
      <c r="K955" s="478"/>
      <c r="L955" s="478"/>
      <c r="M955" s="478"/>
      <c r="N955" s="478"/>
      <c r="O955" s="478"/>
      <c r="P955" s="478"/>
      <c r="Q955" s="478"/>
    </row>
    <row r="956" ht="25.15" customHeight="true" x14ac:dyDescent="0.2">
      <c r="C956" s="478"/>
      <c r="D956" s="478"/>
      <c r="E956" s="478"/>
      <c r="F956" s="478"/>
      <c r="G956" s="478"/>
      <c r="H956" s="478"/>
      <c r="I956" s="478"/>
      <c r="J956" s="478"/>
      <c r="K956" s="478"/>
      <c r="L956" s="478"/>
      <c r="M956" s="478"/>
      <c r="N956" s="478"/>
      <c r="O956" s="478"/>
      <c r="P956" s="478"/>
      <c r="Q956" s="478"/>
    </row>
    <row r="957" ht="25.15" customHeight="true" x14ac:dyDescent="0.2">
      <c r="C957" s="478"/>
      <c r="D957" s="478"/>
      <c r="E957" s="478"/>
      <c r="F957" s="478"/>
      <c r="G957" s="478"/>
      <c r="H957" s="478"/>
      <c r="I957" s="478"/>
      <c r="J957" s="478"/>
      <c r="K957" s="478"/>
      <c r="L957" s="478"/>
      <c r="M957" s="478"/>
      <c r="N957" s="478"/>
      <c r="O957" s="478"/>
      <c r="P957" s="478"/>
      <c r="Q957" s="478"/>
    </row>
    <row r="958" ht="25.15" customHeight="true" x14ac:dyDescent="0.2">
      <c r="C958" s="478"/>
      <c r="D958" s="478"/>
      <c r="E958" s="478"/>
      <c r="F958" s="478"/>
      <c r="G958" s="478"/>
      <c r="H958" s="478"/>
      <c r="I958" s="478"/>
      <c r="J958" s="478"/>
      <c r="K958" s="478"/>
      <c r="L958" s="478"/>
      <c r="M958" s="478"/>
      <c r="N958" s="478"/>
      <c r="O958" s="478"/>
      <c r="P958" s="478"/>
      <c r="Q958" s="478"/>
    </row>
    <row r="959" ht="25.15" customHeight="true" x14ac:dyDescent="0.2">
      <c r="C959" s="478"/>
      <c r="D959" s="478"/>
      <c r="E959" s="478"/>
      <c r="F959" s="478"/>
      <c r="G959" s="478"/>
      <c r="H959" s="478"/>
      <c r="I959" s="478"/>
      <c r="J959" s="478"/>
      <c r="K959" s="478"/>
      <c r="L959" s="478"/>
      <c r="M959" s="478"/>
      <c r="N959" s="478"/>
      <c r="O959" s="478"/>
      <c r="P959" s="478"/>
      <c r="Q959" s="478"/>
    </row>
    <row r="960" ht="25.15" customHeight="true" x14ac:dyDescent="0.2">
      <c r="C960" s="478"/>
      <c r="D960" s="478"/>
      <c r="E960" s="478"/>
      <c r="F960" s="478"/>
      <c r="G960" s="478"/>
      <c r="H960" s="478"/>
      <c r="I960" s="478"/>
      <c r="J960" s="478"/>
      <c r="K960" s="478"/>
      <c r="L960" s="478"/>
      <c r="M960" s="478"/>
      <c r="N960" s="478"/>
      <c r="O960" s="478"/>
      <c r="P960" s="478"/>
      <c r="Q960" s="478"/>
    </row>
    <row r="961" ht="25.15" customHeight="true" x14ac:dyDescent="0.2">
      <c r="C961" s="478"/>
      <c r="D961" s="478"/>
      <c r="E961" s="478"/>
      <c r="F961" s="478"/>
      <c r="G961" s="478"/>
      <c r="H961" s="478"/>
      <c r="I961" s="478"/>
      <c r="J961" s="478"/>
      <c r="K961" s="478"/>
      <c r="L961" s="478"/>
      <c r="M961" s="478"/>
      <c r="N961" s="478"/>
      <c r="O961" s="478"/>
      <c r="P961" s="478"/>
      <c r="Q961" s="478"/>
    </row>
    <row r="962" ht="25.15" customHeight="true" x14ac:dyDescent="0.2">
      <c r="C962" s="478"/>
      <c r="D962" s="478"/>
      <c r="E962" s="478"/>
      <c r="F962" s="478"/>
      <c r="G962" s="478"/>
      <c r="H962" s="478"/>
      <c r="I962" s="478"/>
      <c r="J962" s="478"/>
      <c r="K962" s="478"/>
      <c r="L962" s="478"/>
      <c r="M962" s="478"/>
      <c r="N962" s="478"/>
      <c r="O962" s="478"/>
      <c r="P962" s="478"/>
      <c r="Q962" s="478"/>
    </row>
    <row r="963" ht="25.15" customHeight="true" x14ac:dyDescent="0.2">
      <c r="C963" s="478"/>
      <c r="D963" s="478"/>
      <c r="E963" s="478"/>
      <c r="F963" s="478"/>
      <c r="G963" s="478"/>
      <c r="H963" s="478"/>
      <c r="I963" s="478"/>
      <c r="J963" s="478"/>
      <c r="K963" s="478"/>
      <c r="L963" s="478"/>
      <c r="M963" s="478"/>
      <c r="N963" s="478"/>
      <c r="O963" s="478"/>
      <c r="P963" s="478"/>
      <c r="Q963" s="478"/>
    </row>
    <row r="964" ht="25.15" customHeight="true" x14ac:dyDescent="0.2">
      <c r="C964" s="478"/>
      <c r="D964" s="478"/>
      <c r="E964" s="478"/>
      <c r="F964" s="478"/>
      <c r="G964" s="478"/>
      <c r="H964" s="478"/>
      <c r="I964" s="478"/>
      <c r="J964" s="478"/>
      <c r="K964" s="478"/>
      <c r="L964" s="478"/>
      <c r="M964" s="478"/>
      <c r="N964" s="478"/>
      <c r="O964" s="478"/>
      <c r="P964" s="478"/>
      <c r="Q964" s="478"/>
    </row>
    <row r="965" ht="25.15" customHeight="true" x14ac:dyDescent="0.2">
      <c r="C965" s="478"/>
      <c r="D965" s="478"/>
      <c r="E965" s="478"/>
      <c r="F965" s="478"/>
      <c r="G965" s="478"/>
      <c r="H965" s="478"/>
      <c r="I965" s="478"/>
      <c r="J965" s="478"/>
      <c r="K965" s="478"/>
      <c r="L965" s="478"/>
      <c r="M965" s="478"/>
      <c r="N965" s="478"/>
      <c r="O965" s="478"/>
      <c r="P965" s="478"/>
      <c r="Q965" s="478"/>
    </row>
    <row r="966" ht="25.15" customHeight="true" x14ac:dyDescent="0.2">
      <c r="C966" s="478"/>
      <c r="D966" s="478"/>
      <c r="E966" s="478"/>
      <c r="F966" s="478"/>
      <c r="G966" s="478"/>
      <c r="H966" s="478"/>
      <c r="I966" s="478"/>
      <c r="J966" s="478"/>
      <c r="K966" s="478"/>
      <c r="L966" s="478"/>
      <c r="M966" s="478"/>
      <c r="N966" s="478"/>
      <c r="O966" s="478"/>
      <c r="P966" s="478"/>
      <c r="Q966" s="478"/>
    </row>
    <row r="967" ht="25.15" customHeight="true" x14ac:dyDescent="0.2">
      <c r="C967" s="478"/>
      <c r="D967" s="478"/>
      <c r="E967" s="478"/>
      <c r="F967" s="478"/>
      <c r="G967" s="478"/>
      <c r="H967" s="478"/>
      <c r="I967" s="478"/>
      <c r="J967" s="478"/>
      <c r="K967" s="478"/>
      <c r="L967" s="478"/>
      <c r="M967" s="478"/>
      <c r="N967" s="478"/>
      <c r="O967" s="478"/>
      <c r="P967" s="478"/>
      <c r="Q967" s="478"/>
    </row>
    <row r="968" ht="25.15" customHeight="true" x14ac:dyDescent="0.2">
      <c r="C968" s="478"/>
      <c r="D968" s="478"/>
      <c r="E968" s="478"/>
      <c r="F968" s="478"/>
      <c r="G968" s="478"/>
      <c r="H968" s="478"/>
      <c r="I968" s="478"/>
      <c r="J968" s="478"/>
      <c r="K968" s="478"/>
      <c r="L968" s="478"/>
      <c r="M968" s="478"/>
      <c r="N968" s="478"/>
      <c r="O968" s="478"/>
      <c r="P968" s="478"/>
      <c r="Q968" s="478"/>
    </row>
    <row r="969" ht="25.15" customHeight="true" x14ac:dyDescent="0.2">
      <c r="C969" s="478"/>
      <c r="D969" s="478"/>
      <c r="E969" s="478"/>
      <c r="F969" s="478"/>
      <c r="G969" s="478"/>
      <c r="H969" s="478"/>
      <c r="I969" s="478"/>
      <c r="J969" s="478"/>
      <c r="K969" s="478"/>
      <c r="L969" s="478"/>
      <c r="M969" s="478"/>
      <c r="N969" s="478"/>
      <c r="O969" s="478"/>
      <c r="P969" s="478"/>
      <c r="Q969" s="478"/>
    </row>
    <row r="970" ht="25.15" customHeight="true" x14ac:dyDescent="0.2">
      <c r="C970" s="478"/>
      <c r="D970" s="478"/>
      <c r="E970" s="478"/>
      <c r="F970" s="478"/>
      <c r="G970" s="478"/>
      <c r="H970" s="478"/>
      <c r="I970" s="478"/>
      <c r="J970" s="478"/>
      <c r="K970" s="478"/>
      <c r="L970" s="478"/>
      <c r="M970" s="478"/>
      <c r="N970" s="478"/>
      <c r="O970" s="478"/>
      <c r="P970" s="478"/>
      <c r="Q970" s="478"/>
    </row>
    <row r="971" ht="25.15" customHeight="true" x14ac:dyDescent="0.2">
      <c r="C971" s="478"/>
      <c r="D971" s="478"/>
      <c r="E971" s="478"/>
      <c r="F971" s="478"/>
      <c r="G971" s="478"/>
      <c r="H971" s="478"/>
      <c r="I971" s="478"/>
      <c r="J971" s="478"/>
      <c r="K971" s="478"/>
      <c r="L971" s="478"/>
      <c r="M971" s="478"/>
      <c r="N971" s="478"/>
      <c r="O971" s="478"/>
      <c r="P971" s="478"/>
      <c r="Q971" s="478"/>
    </row>
    <row r="972" ht="25.15" customHeight="true" x14ac:dyDescent="0.2">
      <c r="C972" s="478"/>
      <c r="D972" s="478"/>
      <c r="E972" s="478"/>
      <c r="F972" s="478"/>
      <c r="G972" s="478"/>
      <c r="H972" s="478"/>
      <c r="I972" s="478"/>
      <c r="J972" s="478"/>
      <c r="K972" s="478"/>
      <c r="L972" s="478"/>
      <c r="M972" s="478"/>
      <c r="N972" s="478"/>
      <c r="O972" s="478"/>
      <c r="P972" s="478"/>
      <c r="Q972" s="478"/>
    </row>
    <row r="973" ht="25.15" customHeight="true" x14ac:dyDescent="0.2">
      <c r="C973" s="478"/>
      <c r="D973" s="478"/>
      <c r="E973" s="478"/>
      <c r="F973" s="478"/>
      <c r="G973" s="478"/>
      <c r="H973" s="478"/>
      <c r="I973" s="478"/>
      <c r="J973" s="478"/>
      <c r="K973" s="478"/>
      <c r="L973" s="478"/>
      <c r="M973" s="478"/>
      <c r="N973" s="478"/>
      <c r="O973" s="478"/>
      <c r="P973" s="478"/>
      <c r="Q973" s="478"/>
    </row>
    <row r="974" ht="25.15" customHeight="true" x14ac:dyDescent="0.2">
      <c r="C974" s="478"/>
      <c r="D974" s="478"/>
      <c r="E974" s="478"/>
      <c r="F974" s="478"/>
      <c r="G974" s="478"/>
      <c r="H974" s="478"/>
      <c r="I974" s="478"/>
      <c r="J974" s="478"/>
      <c r="K974" s="478"/>
      <c r="L974" s="478"/>
      <c r="M974" s="478"/>
      <c r="N974" s="478"/>
      <c r="O974" s="478"/>
      <c r="P974" s="478"/>
      <c r="Q974" s="478"/>
    </row>
    <row r="975" ht="25.15" customHeight="true" x14ac:dyDescent="0.2">
      <c r="C975" s="478"/>
      <c r="D975" s="478"/>
      <c r="E975" s="478"/>
      <c r="F975" s="478"/>
      <c r="G975" s="478"/>
      <c r="H975" s="478"/>
      <c r="I975" s="478"/>
      <c r="J975" s="478"/>
      <c r="K975" s="478"/>
      <c r="L975" s="478"/>
      <c r="M975" s="478"/>
      <c r="N975" s="478"/>
      <c r="O975" s="478"/>
      <c r="P975" s="478"/>
      <c r="Q975" s="478"/>
    </row>
    <row r="976" ht="25.15" customHeight="true" x14ac:dyDescent="0.2">
      <c r="C976" s="478"/>
      <c r="D976" s="478"/>
      <c r="E976" s="478"/>
      <c r="F976" s="478"/>
      <c r="G976" s="478"/>
      <c r="H976" s="478"/>
      <c r="I976" s="478"/>
      <c r="J976" s="478"/>
      <c r="K976" s="478"/>
      <c r="L976" s="478"/>
      <c r="M976" s="478"/>
      <c r="N976" s="478"/>
      <c r="O976" s="478"/>
      <c r="P976" s="478"/>
      <c r="Q976" s="478"/>
    </row>
    <row r="977" ht="25.15" customHeight="true" x14ac:dyDescent="0.2">
      <c r="C977" s="478"/>
      <c r="D977" s="478"/>
      <c r="E977" s="478"/>
      <c r="F977" s="478"/>
      <c r="G977" s="478"/>
      <c r="H977" s="478"/>
      <c r="I977" s="478"/>
      <c r="J977" s="478"/>
      <c r="K977" s="478"/>
      <c r="L977" s="478"/>
      <c r="M977" s="478"/>
      <c r="N977" s="478"/>
      <c r="O977" s="478"/>
      <c r="P977" s="478"/>
      <c r="Q977" s="478"/>
    </row>
    <row r="978" ht="25.15" customHeight="true" x14ac:dyDescent="0.2">
      <c r="C978" s="478"/>
      <c r="D978" s="478"/>
      <c r="E978" s="478"/>
      <c r="F978" s="478"/>
      <c r="G978" s="478"/>
      <c r="H978" s="478"/>
      <c r="I978" s="478"/>
      <c r="J978" s="478"/>
      <c r="K978" s="478"/>
      <c r="L978" s="478"/>
      <c r="M978" s="478"/>
      <c r="N978" s="478"/>
      <c r="O978" s="478"/>
      <c r="P978" s="478"/>
      <c r="Q978" s="478"/>
    </row>
    <row r="979" ht="25.15" customHeight="true" x14ac:dyDescent="0.2">
      <c r="C979" s="478"/>
      <c r="D979" s="478"/>
      <c r="E979" s="478"/>
      <c r="F979" s="478"/>
      <c r="G979" s="478"/>
      <c r="H979" s="478"/>
      <c r="I979" s="478"/>
      <c r="J979" s="478"/>
      <c r="K979" s="478"/>
      <c r="L979" s="478"/>
      <c r="M979" s="478"/>
      <c r="N979" s="478"/>
      <c r="O979" s="478"/>
      <c r="P979" s="478"/>
      <c r="Q979" s="478"/>
    </row>
    <row r="980" ht="25.15" customHeight="true" x14ac:dyDescent="0.2">
      <c r="C980" s="478"/>
      <c r="D980" s="478"/>
      <c r="E980" s="478"/>
      <c r="F980" s="478"/>
      <c r="G980" s="478"/>
      <c r="H980" s="478"/>
      <c r="I980" s="478"/>
      <c r="J980" s="478"/>
      <c r="K980" s="478"/>
      <c r="L980" s="478"/>
      <c r="M980" s="478"/>
      <c r="N980" s="478"/>
      <c r="O980" s="478"/>
      <c r="P980" s="478"/>
      <c r="Q980" s="478"/>
    </row>
    <row r="981" ht="25.15" customHeight="true" x14ac:dyDescent="0.2">
      <c r="C981" s="478"/>
      <c r="D981" s="478"/>
      <c r="E981" s="478"/>
      <c r="F981" s="478"/>
      <c r="G981" s="478"/>
      <c r="H981" s="478"/>
      <c r="I981" s="478"/>
      <c r="J981" s="478"/>
      <c r="K981" s="478"/>
      <c r="L981" s="478"/>
      <c r="M981" s="478"/>
      <c r="N981" s="478"/>
      <c r="O981" s="478"/>
      <c r="P981" s="478"/>
      <c r="Q981" s="478"/>
    </row>
    <row r="982" ht="25.15" customHeight="true" x14ac:dyDescent="0.2">
      <c r="C982" s="478"/>
      <c r="D982" s="478"/>
      <c r="E982" s="478"/>
      <c r="F982" s="478"/>
      <c r="G982" s="478"/>
      <c r="H982" s="478"/>
      <c r="I982" s="478"/>
      <c r="J982" s="478"/>
      <c r="K982" s="478"/>
      <c r="L982" s="478"/>
      <c r="M982" s="478"/>
      <c r="N982" s="478"/>
      <c r="O982" s="478"/>
      <c r="P982" s="478"/>
      <c r="Q982" s="478"/>
    </row>
    <row r="983" ht="25.15" customHeight="true" x14ac:dyDescent="0.2">
      <c r="C983" s="478"/>
      <c r="D983" s="478"/>
      <c r="E983" s="478"/>
      <c r="F983" s="478"/>
      <c r="G983" s="478"/>
      <c r="H983" s="478"/>
      <c r="I983" s="478"/>
      <c r="J983" s="478"/>
      <c r="K983" s="478"/>
      <c r="L983" s="478"/>
      <c r="M983" s="478"/>
      <c r="N983" s="478"/>
      <c r="O983" s="478"/>
      <c r="P983" s="478"/>
      <c r="Q983" s="478"/>
    </row>
    <row r="984" ht="25.15" customHeight="true" x14ac:dyDescent="0.2">
      <c r="C984" s="478"/>
      <c r="D984" s="478"/>
      <c r="E984" s="478"/>
      <c r="F984" s="478"/>
      <c r="G984" s="478"/>
      <c r="H984" s="478"/>
      <c r="I984" s="478"/>
      <c r="J984" s="478"/>
      <c r="K984" s="478"/>
      <c r="L984" s="478"/>
      <c r="M984" s="478"/>
      <c r="N984" s="478"/>
      <c r="O984" s="478"/>
      <c r="P984" s="478"/>
      <c r="Q984" s="478"/>
    </row>
    <row r="985" ht="25.15" customHeight="true" x14ac:dyDescent="0.2">
      <c r="C985" s="478"/>
      <c r="D985" s="478"/>
      <c r="E985" s="478"/>
      <c r="F985" s="478"/>
      <c r="G985" s="478"/>
      <c r="H985" s="478"/>
      <c r="I985" s="478"/>
      <c r="J985" s="478"/>
      <c r="K985" s="478"/>
      <c r="L985" s="478"/>
      <c r="M985" s="478"/>
      <c r="N985" s="478"/>
      <c r="O985" s="478"/>
      <c r="P985" s="478"/>
      <c r="Q985" s="478"/>
    </row>
    <row r="986" ht="25.15" customHeight="true" x14ac:dyDescent="0.2">
      <c r="C986" s="478"/>
      <c r="D986" s="478"/>
      <c r="E986" s="478"/>
      <c r="F986" s="478"/>
      <c r="G986" s="478"/>
      <c r="H986" s="478"/>
      <c r="I986" s="478"/>
      <c r="J986" s="478"/>
      <c r="K986" s="478"/>
      <c r="L986" s="478"/>
      <c r="M986" s="478"/>
      <c r="N986" s="478"/>
      <c r="O986" s="478"/>
      <c r="P986" s="478"/>
      <c r="Q986" s="478"/>
    </row>
    <row r="987" ht="25.15" customHeight="true" x14ac:dyDescent="0.2">
      <c r="C987" s="478"/>
      <c r="D987" s="478"/>
      <c r="E987" s="478"/>
      <c r="F987" s="478"/>
      <c r="G987" s="478"/>
      <c r="H987" s="478"/>
      <c r="I987" s="478"/>
      <c r="J987" s="478"/>
      <c r="K987" s="478"/>
      <c r="L987" s="478"/>
      <c r="M987" s="478"/>
      <c r="N987" s="478"/>
      <c r="O987" s="478"/>
      <c r="P987" s="478"/>
      <c r="Q987" s="478"/>
    </row>
    <row r="988" ht="25.15" customHeight="true" x14ac:dyDescent="0.2">
      <c r="C988" s="478"/>
      <c r="D988" s="478"/>
      <c r="E988" s="478"/>
      <c r="F988" s="478"/>
      <c r="G988" s="478"/>
      <c r="H988" s="478"/>
      <c r="I988" s="478"/>
      <c r="J988" s="478"/>
      <c r="K988" s="478"/>
      <c r="L988" s="478"/>
      <c r="M988" s="478"/>
      <c r="N988" s="478"/>
      <c r="O988" s="478"/>
      <c r="P988" s="478"/>
      <c r="Q988" s="478"/>
    </row>
    <row r="989" ht="25.15" customHeight="true" x14ac:dyDescent="0.2">
      <c r="C989" s="478"/>
      <c r="D989" s="478"/>
      <c r="E989" s="478"/>
      <c r="F989" s="478"/>
      <c r="G989" s="478"/>
      <c r="H989" s="478"/>
      <c r="I989" s="478"/>
      <c r="J989" s="478"/>
      <c r="K989" s="478"/>
      <c r="L989" s="478"/>
      <c r="M989" s="478"/>
      <c r="N989" s="478"/>
      <c r="O989" s="478"/>
      <c r="P989" s="478"/>
      <c r="Q989" s="478"/>
    </row>
    <row r="990" ht="25.15" customHeight="true" x14ac:dyDescent="0.2">
      <c r="C990" s="478"/>
      <c r="D990" s="478"/>
      <c r="E990" s="478"/>
      <c r="F990" s="478"/>
      <c r="G990" s="478"/>
      <c r="H990" s="478"/>
      <c r="I990" s="478"/>
      <c r="J990" s="478"/>
      <c r="K990" s="478"/>
      <c r="L990" s="478"/>
      <c r="M990" s="478"/>
      <c r="N990" s="478"/>
      <c r="O990" s="478"/>
      <c r="P990" s="478"/>
      <c r="Q990" s="478"/>
    </row>
    <row r="991" ht="25.15" customHeight="true" x14ac:dyDescent="0.2">
      <c r="C991" s="478"/>
      <c r="D991" s="478"/>
      <c r="E991" s="478"/>
      <c r="F991" s="478"/>
      <c r="G991" s="478"/>
      <c r="H991" s="478"/>
      <c r="I991" s="478"/>
      <c r="J991" s="478"/>
      <c r="K991" s="478"/>
      <c r="L991" s="478"/>
      <c r="M991" s="478"/>
      <c r="N991" s="478"/>
      <c r="O991" s="478"/>
      <c r="P991" s="478"/>
      <c r="Q991" s="478"/>
    </row>
    <row r="992" ht="25.15" customHeight="true" x14ac:dyDescent="0.2">
      <c r="C992" s="478"/>
      <c r="D992" s="478"/>
      <c r="E992" s="478"/>
      <c r="F992" s="478"/>
      <c r="G992" s="478"/>
      <c r="H992" s="478"/>
      <c r="I992" s="478"/>
      <c r="J992" s="478"/>
      <c r="K992" s="478"/>
      <c r="L992" s="478"/>
      <c r="M992" s="478"/>
      <c r="N992" s="478"/>
      <c r="O992" s="478"/>
      <c r="P992" s="478"/>
      <c r="Q992" s="478"/>
    </row>
    <row r="993" ht="25.15" customHeight="true" x14ac:dyDescent="0.2">
      <c r="C993" s="478"/>
      <c r="D993" s="478"/>
      <c r="E993" s="478"/>
      <c r="F993" s="478"/>
      <c r="G993" s="478"/>
      <c r="H993" s="478"/>
      <c r="I993" s="478"/>
      <c r="J993" s="478"/>
      <c r="K993" s="478"/>
      <c r="L993" s="478"/>
      <c r="M993" s="478"/>
      <c r="N993" s="478"/>
      <c r="O993" s="478"/>
      <c r="P993" s="478"/>
      <c r="Q993" s="478"/>
    </row>
    <row r="994" ht="25.15" customHeight="true" x14ac:dyDescent="0.2">
      <c r="C994" s="478"/>
      <c r="D994" s="478"/>
      <c r="E994" s="478"/>
      <c r="F994" s="478"/>
      <c r="G994" s="478"/>
      <c r="H994" s="478"/>
      <c r="I994" s="478"/>
      <c r="J994" s="478"/>
      <c r="K994" s="478"/>
      <c r="L994" s="478"/>
      <c r="M994" s="478"/>
      <c r="N994" s="478"/>
      <c r="O994" s="478"/>
      <c r="P994" s="478"/>
      <c r="Q994" s="478"/>
    </row>
    <row r="995" ht="25.15" customHeight="true" x14ac:dyDescent="0.2">
      <c r="C995" s="478"/>
      <c r="D995" s="478"/>
      <c r="E995" s="478"/>
      <c r="F995" s="478"/>
      <c r="G995" s="478"/>
      <c r="H995" s="478"/>
      <c r="I995" s="478"/>
      <c r="J995" s="478"/>
      <c r="K995" s="478"/>
      <c r="L995" s="478"/>
      <c r="M995" s="478"/>
      <c r="N995" s="478"/>
      <c r="O995" s="478"/>
      <c r="P995" s="478"/>
      <c r="Q995" s="478"/>
    </row>
    <row r="996" ht="25.15" customHeight="true" x14ac:dyDescent="0.2">
      <c r="C996" s="478"/>
      <c r="D996" s="478"/>
      <c r="E996" s="478"/>
      <c r="F996" s="478"/>
      <c r="G996" s="478"/>
      <c r="H996" s="478"/>
      <c r="I996" s="478"/>
      <c r="J996" s="478"/>
      <c r="K996" s="478"/>
      <c r="L996" s="478"/>
      <c r="M996" s="478"/>
      <c r="N996" s="478"/>
      <c r="O996" s="478"/>
      <c r="P996" s="478"/>
      <c r="Q996" s="478"/>
    </row>
    <row r="997" ht="25.15" customHeight="true" x14ac:dyDescent="0.2">
      <c r="C997" s="478"/>
      <c r="D997" s="478"/>
      <c r="E997" s="478"/>
      <c r="F997" s="478"/>
      <c r="G997" s="478"/>
      <c r="H997" s="478"/>
      <c r="I997" s="478"/>
      <c r="J997" s="478"/>
      <c r="K997" s="478"/>
      <c r="L997" s="478"/>
      <c r="M997" s="478"/>
      <c r="N997" s="478"/>
      <c r="O997" s="478"/>
      <c r="P997" s="478"/>
      <c r="Q997" s="478"/>
    </row>
    <row r="998" ht="25.15" customHeight="true" x14ac:dyDescent="0.2">
      <c r="C998" s="478"/>
      <c r="D998" s="478"/>
      <c r="E998" s="478"/>
      <c r="F998" s="478"/>
      <c r="G998" s="478"/>
      <c r="H998" s="478"/>
      <c r="I998" s="478"/>
      <c r="J998" s="478"/>
      <c r="K998" s="478"/>
      <c r="L998" s="478"/>
      <c r="M998" s="478"/>
      <c r="N998" s="478"/>
      <c r="O998" s="478"/>
      <c r="P998" s="478"/>
      <c r="Q998" s="478"/>
    </row>
    <row r="999" ht="25.15" customHeight="true" x14ac:dyDescent="0.2">
      <c r="C999" s="478"/>
      <c r="D999" s="478"/>
      <c r="E999" s="478"/>
      <c r="F999" s="478"/>
      <c r="G999" s="478"/>
      <c r="H999" s="478"/>
      <c r="I999" s="478"/>
      <c r="J999" s="478"/>
      <c r="K999" s="478"/>
      <c r="L999" s="478"/>
      <c r="M999" s="478"/>
      <c r="N999" s="478"/>
      <c r="O999" s="478"/>
      <c r="P999" s="478"/>
      <c r="Q999" s="478"/>
    </row>
    <row r="1000" ht="25.15" customHeight="true" x14ac:dyDescent="0.2">
      <c r="C1000" s="478"/>
      <c r="D1000" s="478"/>
      <c r="E1000" s="478"/>
      <c r="F1000" s="478"/>
      <c r="G1000" s="478"/>
      <c r="H1000" s="478"/>
      <c r="I1000" s="478"/>
      <c r="J1000" s="478"/>
      <c r="K1000" s="478"/>
      <c r="L1000" s="478"/>
      <c r="M1000" s="478"/>
      <c r="N1000" s="478"/>
      <c r="O1000" s="478"/>
      <c r="P1000" s="478"/>
      <c r="Q1000" s="478"/>
    </row>
    <row r="1001" ht="25.15" customHeight="true" x14ac:dyDescent="0.2">
      <c r="C1001" s="478"/>
      <c r="D1001" s="478"/>
      <c r="E1001" s="478"/>
      <c r="F1001" s="478"/>
      <c r="G1001" s="478"/>
      <c r="H1001" s="478"/>
      <c r="I1001" s="478"/>
      <c r="J1001" s="478"/>
      <c r="K1001" s="478"/>
      <c r="L1001" s="478"/>
      <c r="M1001" s="478"/>
      <c r="N1001" s="478"/>
      <c r="O1001" s="478"/>
      <c r="P1001" s="478"/>
      <c r="Q1001" s="478"/>
    </row>
    <row r="1002" ht="25.15" customHeight="true" x14ac:dyDescent="0.2">
      <c r="C1002" s="478"/>
      <c r="D1002" s="478"/>
      <c r="E1002" s="478"/>
      <c r="F1002" s="478"/>
      <c r="G1002" s="478"/>
      <c r="H1002" s="478"/>
      <c r="I1002" s="478"/>
      <c r="J1002" s="478"/>
      <c r="K1002" s="478"/>
      <c r="L1002" s="478"/>
      <c r="M1002" s="478"/>
      <c r="N1002" s="478"/>
      <c r="O1002" s="478"/>
      <c r="P1002" s="478"/>
      <c r="Q1002" s="478"/>
    </row>
    <row r="1003" ht="25.15" customHeight="true" x14ac:dyDescent="0.2">
      <c r="C1003" s="478"/>
      <c r="D1003" s="478"/>
      <c r="E1003" s="478"/>
      <c r="F1003" s="478"/>
      <c r="G1003" s="478"/>
      <c r="H1003" s="478"/>
      <c r="I1003" s="478"/>
      <c r="J1003" s="478"/>
      <c r="K1003" s="478"/>
      <c r="L1003" s="478"/>
      <c r="M1003" s="478"/>
      <c r="N1003" s="478"/>
      <c r="O1003" s="478"/>
      <c r="P1003" s="478"/>
      <c r="Q1003" s="478"/>
    </row>
    <row r="1004" ht="25.15" customHeight="true" x14ac:dyDescent="0.2">
      <c r="C1004" s="478"/>
      <c r="D1004" s="478"/>
      <c r="E1004" s="478"/>
      <c r="F1004" s="478"/>
      <c r="G1004" s="478"/>
      <c r="H1004" s="478"/>
      <c r="I1004" s="478"/>
      <c r="J1004" s="478"/>
      <c r="K1004" s="478"/>
      <c r="L1004" s="478"/>
      <c r="M1004" s="478"/>
      <c r="N1004" s="478"/>
      <c r="O1004" s="478"/>
      <c r="P1004" s="478"/>
      <c r="Q1004" s="478"/>
    </row>
    <row r="1005" ht="25.15" customHeight="true" x14ac:dyDescent="0.2">
      <c r="C1005" s="478"/>
      <c r="D1005" s="478"/>
      <c r="E1005" s="478"/>
      <c r="F1005" s="478"/>
      <c r="G1005" s="478"/>
      <c r="H1005" s="478"/>
      <c r="I1005" s="478"/>
      <c r="J1005" s="478"/>
      <c r="K1005" s="478"/>
      <c r="L1005" s="478"/>
      <c r="M1005" s="478"/>
      <c r="N1005" s="478"/>
      <c r="O1005" s="478"/>
      <c r="P1005" s="478"/>
      <c r="Q1005" s="478"/>
    </row>
    <row r="1006" ht="25.15" customHeight="true" x14ac:dyDescent="0.2">
      <c r="C1006" s="478"/>
      <c r="D1006" s="478"/>
      <c r="E1006" s="478"/>
      <c r="F1006" s="478"/>
      <c r="G1006" s="478"/>
      <c r="H1006" s="478"/>
      <c r="I1006" s="478"/>
      <c r="J1006" s="478"/>
      <c r="K1006" s="478"/>
      <c r="L1006" s="478"/>
      <c r="M1006" s="478"/>
      <c r="N1006" s="478"/>
      <c r="O1006" s="478"/>
      <c r="P1006" s="478"/>
      <c r="Q1006" s="478"/>
    </row>
    <row r="1007" ht="25.15" customHeight="true" x14ac:dyDescent="0.2">
      <c r="C1007" s="478"/>
      <c r="D1007" s="478"/>
      <c r="E1007" s="478"/>
      <c r="F1007" s="478"/>
      <c r="G1007" s="478"/>
      <c r="H1007" s="478"/>
      <c r="I1007" s="478"/>
      <c r="J1007" s="478"/>
      <c r="K1007" s="478"/>
      <c r="L1007" s="478"/>
      <c r="M1007" s="478"/>
      <c r="N1007" s="478"/>
      <c r="O1007" s="478"/>
      <c r="P1007" s="478"/>
      <c r="Q1007" s="478"/>
    </row>
    <row r="1008" ht="25.15" customHeight="true" x14ac:dyDescent="0.2">
      <c r="C1008" s="478"/>
      <c r="D1008" s="478"/>
      <c r="E1008" s="478"/>
      <c r="F1008" s="478"/>
      <c r="G1008" s="478"/>
      <c r="H1008" s="478"/>
      <c r="I1008" s="478"/>
      <c r="J1008" s="478"/>
      <c r="K1008" s="478"/>
      <c r="L1008" s="478"/>
      <c r="M1008" s="478"/>
      <c r="N1008" s="478"/>
      <c r="O1008" s="478"/>
      <c r="P1008" s="478"/>
      <c r="Q1008" s="478"/>
    </row>
    <row r="1009" ht="25.15" customHeight="true" x14ac:dyDescent="0.2">
      <c r="C1009" s="478"/>
      <c r="D1009" s="478"/>
      <c r="E1009" s="478"/>
      <c r="F1009" s="478"/>
      <c r="G1009" s="478"/>
      <c r="H1009" s="478"/>
      <c r="I1009" s="478"/>
      <c r="J1009" s="478"/>
      <c r="K1009" s="478"/>
      <c r="L1009" s="478"/>
      <c r="M1009" s="478"/>
      <c r="N1009" s="478"/>
      <c r="O1009" s="478"/>
      <c r="P1009" s="478"/>
      <c r="Q1009" s="478"/>
    </row>
    <row r="1010" ht="25.15" customHeight="true" x14ac:dyDescent="0.2">
      <c r="C1010" s="478"/>
      <c r="D1010" s="478"/>
      <c r="E1010" s="478"/>
      <c r="F1010" s="478"/>
      <c r="G1010" s="478"/>
      <c r="H1010" s="478"/>
      <c r="I1010" s="478"/>
      <c r="J1010" s="478"/>
      <c r="K1010" s="478"/>
      <c r="L1010" s="478"/>
      <c r="M1010" s="478"/>
      <c r="N1010" s="478"/>
      <c r="O1010" s="478"/>
      <c r="P1010" s="478"/>
      <c r="Q1010" s="478"/>
    </row>
    <row r="1011" ht="25.15" customHeight="true" x14ac:dyDescent="0.2">
      <c r="C1011" s="478"/>
      <c r="D1011" s="478"/>
      <c r="E1011" s="478"/>
      <c r="F1011" s="478"/>
      <c r="G1011" s="478"/>
      <c r="H1011" s="478"/>
      <c r="I1011" s="478"/>
      <c r="J1011" s="478"/>
      <c r="K1011" s="478"/>
      <c r="L1011" s="478"/>
      <c r="M1011" s="478"/>
      <c r="N1011" s="478"/>
      <c r="O1011" s="478"/>
      <c r="P1011" s="478"/>
      <c r="Q1011" s="478"/>
    </row>
    <row r="1012" ht="25.15" customHeight="true" x14ac:dyDescent="0.2">
      <c r="C1012" s="478"/>
      <c r="D1012" s="478"/>
      <c r="E1012" s="478"/>
      <c r="F1012" s="478"/>
      <c r="G1012" s="478"/>
      <c r="H1012" s="478"/>
      <c r="I1012" s="478"/>
      <c r="J1012" s="478"/>
      <c r="K1012" s="478"/>
      <c r="L1012" s="478"/>
      <c r="M1012" s="478"/>
      <c r="N1012" s="478"/>
      <c r="O1012" s="478"/>
      <c r="P1012" s="478"/>
      <c r="Q1012" s="478"/>
    </row>
    <row r="1013" ht="25.15" customHeight="true" x14ac:dyDescent="0.2">
      <c r="C1013" s="478"/>
      <c r="D1013" s="478"/>
      <c r="E1013" s="478"/>
      <c r="F1013" s="478"/>
      <c r="G1013" s="478"/>
      <c r="H1013" s="478"/>
      <c r="I1013" s="478"/>
      <c r="J1013" s="478"/>
      <c r="K1013" s="478"/>
      <c r="L1013" s="478"/>
      <c r="M1013" s="478"/>
      <c r="N1013" s="478"/>
      <c r="O1013" s="478"/>
      <c r="P1013" s="478"/>
      <c r="Q1013" s="478"/>
    </row>
    <row r="1014" ht="25.15" customHeight="true" x14ac:dyDescent="0.2">
      <c r="C1014" s="478"/>
      <c r="D1014" s="478"/>
      <c r="E1014" s="478"/>
      <c r="F1014" s="478"/>
      <c r="G1014" s="478"/>
      <c r="H1014" s="478"/>
      <c r="I1014" s="478"/>
      <c r="J1014" s="478"/>
      <c r="K1014" s="478"/>
      <c r="L1014" s="478"/>
      <c r="M1014" s="478"/>
      <c r="N1014" s="478"/>
      <c r="O1014" s="478"/>
      <c r="P1014" s="478"/>
      <c r="Q1014" s="478"/>
    </row>
    <row r="1015" ht="25.15" customHeight="true" x14ac:dyDescent="0.2">
      <c r="C1015" s="478"/>
      <c r="D1015" s="478"/>
      <c r="E1015" s="478"/>
      <c r="F1015" s="478"/>
      <c r="G1015" s="478"/>
      <c r="H1015" s="478"/>
      <c r="I1015" s="478"/>
      <c r="J1015" s="478"/>
      <c r="K1015" s="478"/>
      <c r="L1015" s="478"/>
      <c r="M1015" s="478"/>
      <c r="N1015" s="478"/>
      <c r="O1015" s="478"/>
      <c r="P1015" s="478"/>
      <c r="Q1015" s="478"/>
    </row>
    <row r="1016" ht="25.15" customHeight="true" x14ac:dyDescent="0.2">
      <c r="C1016" s="478"/>
      <c r="D1016" s="478"/>
      <c r="E1016" s="478"/>
      <c r="F1016" s="478"/>
      <c r="G1016" s="478"/>
      <c r="H1016" s="478"/>
      <c r="I1016" s="478"/>
      <c r="J1016" s="478"/>
      <c r="K1016" s="478"/>
      <c r="L1016" s="478"/>
      <c r="M1016" s="478"/>
      <c r="N1016" s="478"/>
      <c r="O1016" s="478"/>
      <c r="P1016" s="478"/>
      <c r="Q1016" s="478"/>
    </row>
    <row r="1017" ht="25.15" customHeight="true" x14ac:dyDescent="0.2">
      <c r="C1017" s="478"/>
      <c r="D1017" s="478"/>
      <c r="E1017" s="478"/>
      <c r="F1017" s="478"/>
      <c r="G1017" s="478"/>
      <c r="H1017" s="478"/>
      <c r="I1017" s="478"/>
      <c r="J1017" s="478"/>
      <c r="K1017" s="478"/>
      <c r="L1017" s="478"/>
      <c r="M1017" s="478"/>
      <c r="N1017" s="478"/>
      <c r="O1017" s="478"/>
      <c r="P1017" s="478"/>
      <c r="Q1017" s="478"/>
    </row>
    <row r="1018" ht="25.15" customHeight="true" x14ac:dyDescent="0.2">
      <c r="C1018" s="478"/>
      <c r="D1018" s="478"/>
      <c r="E1018" s="478"/>
      <c r="F1018" s="478"/>
      <c r="G1018" s="478"/>
      <c r="H1018" s="478"/>
      <c r="I1018" s="478"/>
      <c r="J1018" s="478"/>
      <c r="K1018" s="478"/>
      <c r="L1018" s="478"/>
      <c r="M1018" s="478"/>
      <c r="N1018" s="478"/>
      <c r="O1018" s="478"/>
      <c r="P1018" s="478"/>
      <c r="Q1018" s="478"/>
    </row>
    <row r="1019" ht="25.15" customHeight="true" x14ac:dyDescent="0.2">
      <c r="C1019" s="478"/>
      <c r="D1019" s="478"/>
      <c r="E1019" s="478"/>
      <c r="F1019" s="478"/>
      <c r="G1019" s="478"/>
      <c r="H1019" s="478"/>
      <c r="I1019" s="478"/>
      <c r="J1019" s="478"/>
      <c r="K1019" s="478"/>
      <c r="L1019" s="478"/>
      <c r="M1019" s="478"/>
      <c r="N1019" s="478"/>
      <c r="O1019" s="478"/>
      <c r="P1019" s="478"/>
      <c r="Q1019" s="478"/>
    </row>
    <row r="1020" ht="25.15" customHeight="true" x14ac:dyDescent="0.2">
      <c r="C1020" s="478"/>
      <c r="D1020" s="478"/>
      <c r="E1020" s="478"/>
      <c r="F1020" s="478"/>
      <c r="G1020" s="478"/>
      <c r="H1020" s="478"/>
      <c r="I1020" s="478"/>
      <c r="J1020" s="478"/>
      <c r="K1020" s="478"/>
      <c r="L1020" s="478"/>
      <c r="M1020" s="478"/>
      <c r="N1020" s="478"/>
      <c r="O1020" s="478"/>
      <c r="P1020" s="478"/>
      <c r="Q1020" s="478"/>
    </row>
    <row r="1021" ht="25.15" customHeight="true" x14ac:dyDescent="0.2">
      <c r="C1021" s="478"/>
      <c r="D1021" s="478"/>
      <c r="E1021" s="478"/>
      <c r="F1021" s="478"/>
      <c r="G1021" s="478"/>
      <c r="H1021" s="478"/>
      <c r="I1021" s="478"/>
      <c r="J1021" s="478"/>
      <c r="K1021" s="478"/>
      <c r="L1021" s="478"/>
      <c r="M1021" s="478"/>
      <c r="N1021" s="478"/>
      <c r="O1021" s="478"/>
      <c r="P1021" s="478"/>
      <c r="Q1021" s="478"/>
    </row>
    <row r="1022" ht="25.15" customHeight="true" x14ac:dyDescent="0.2">
      <c r="C1022" s="478"/>
      <c r="D1022" s="478"/>
      <c r="E1022" s="478"/>
      <c r="F1022" s="478"/>
      <c r="G1022" s="478"/>
      <c r="H1022" s="478"/>
      <c r="I1022" s="478"/>
      <c r="J1022" s="478"/>
      <c r="K1022" s="478"/>
      <c r="L1022" s="478"/>
      <c r="M1022" s="478"/>
      <c r="N1022" s="478"/>
      <c r="O1022" s="478"/>
      <c r="P1022" s="478"/>
      <c r="Q1022" s="478"/>
    </row>
    <row r="1023" ht="25.15" customHeight="true" x14ac:dyDescent="0.2">
      <c r="C1023" s="478"/>
      <c r="D1023" s="478"/>
      <c r="E1023" s="478"/>
      <c r="F1023" s="478"/>
      <c r="G1023" s="478"/>
      <c r="H1023" s="478"/>
      <c r="I1023" s="478"/>
      <c r="J1023" s="478"/>
      <c r="K1023" s="478"/>
      <c r="L1023" s="478"/>
      <c r="M1023" s="478"/>
      <c r="N1023" s="478"/>
      <c r="O1023" s="478"/>
      <c r="P1023" s="478"/>
      <c r="Q1023" s="478"/>
    </row>
    <row r="1024" ht="25.15" customHeight="true" x14ac:dyDescent="0.2">
      <c r="C1024" s="478"/>
      <c r="D1024" s="478"/>
      <c r="E1024" s="478"/>
      <c r="F1024" s="478"/>
      <c r="G1024" s="478"/>
      <c r="H1024" s="478"/>
      <c r="I1024" s="478"/>
      <c r="J1024" s="478"/>
      <c r="K1024" s="478"/>
      <c r="L1024" s="478"/>
      <c r="M1024" s="478"/>
      <c r="N1024" s="478"/>
      <c r="O1024" s="478"/>
      <c r="P1024" s="478"/>
      <c r="Q1024" s="478"/>
    </row>
    <row r="1025" s="218" customFormat="true" ht="21" customHeight="true" x14ac:dyDescent="0.2">
      <c r="A1025" s="2385" t="s">
        <v>319</v>
      </c>
      <c r="B1025" s="2386"/>
      <c r="C1025" s="2387"/>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370" t="s">
        <v>184</v>
      </c>
      <c r="B1026" s="2371"/>
      <c r="C1026" s="441" t="s">
        <v>185</v>
      </c>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42" t="s">
        <v>186</v>
      </c>
      <c r="B1027" s="443" t="s">
        <v>187</v>
      </c>
      <c r="C1027" s="444">
        <v>9849</v>
      </c>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45" t="s">
        <v>188</v>
      </c>
      <c r="B1028" s="446" t="s">
        <v>187</v>
      </c>
      <c r="C1028" s="447">
        <v>9849</v>
      </c>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45" t="s">
        <v>189</v>
      </c>
      <c r="B1029" s="446" t="s">
        <v>187</v>
      </c>
      <c r="C1029" s="447">
        <v>9849</v>
      </c>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45" t="s">
        <v>191</v>
      </c>
      <c r="B1030" s="446" t="s">
        <v>187</v>
      </c>
      <c r="C1030" s="447">
        <v>9849</v>
      </c>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372" t="s">
        <v>193</v>
      </c>
      <c r="B1031" s="446" t="s">
        <v>194</v>
      </c>
      <c r="C1031" s="447">
        <v>4766</v>
      </c>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372"/>
      <c r="B1032" s="446" t="s">
        <v>195</v>
      </c>
      <c r="C1032" s="447">
        <v>5083</v>
      </c>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373"/>
      <c r="B1033" s="448" t="s">
        <v>196</v>
      </c>
      <c r="C1033" s="449">
        <v>0</v>
      </c>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374" t="s">
        <v>320</v>
      </c>
      <c r="B1034" s="2375"/>
      <c r="C1034" s="2376"/>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Caprivi</v>
      </c>
      <c r="B1037" s="293">
        <f>BR122+BR123</f>
        <v>2220.5355889999964</v>
      </c>
    </row>
    <row r="1038" ht="15" customHeight="true" x14ac:dyDescent="0.2">
      <c r="A1038" s="293" t="str">
        <f>S15</f>
        <v>Erongo</v>
      </c>
      <c r="B1038" s="293">
        <f>BS122+BS123</f>
        <v>3150.1867289999982</v>
      </c>
    </row>
    <row r="1039" ht="15" customHeight="true" x14ac:dyDescent="0.2">
      <c r="A1039" s="293" t="str">
        <f>T15</f>
        <v>Hardap</v>
      </c>
      <c r="B1039" s="293">
        <f>BT122+BT123</f>
        <v>1501.2843170000012</v>
      </c>
    </row>
    <row r="1040" ht="15" customHeight="true" x14ac:dyDescent="0.2">
      <c r="A1040" s="293" t="str">
        <f>U15</f>
        <v>Karas</v>
      </c>
      <c r="B1040" s="293">
        <f>BU122+BU123</f>
        <v>1524.3866870000006</v>
      </c>
    </row>
    <row r="1041" ht="15" customHeight="true" x14ac:dyDescent="0.2">
      <c r="A1041" s="293" t="str">
        <f>V15</f>
        <v>Kavango</v>
      </c>
      <c r="B1041" s="293">
        <f>BV122+BV123</f>
        <v>4358.2032289999906</v>
      </c>
    </row>
    <row r="1042" ht="15" customHeight="true" x14ac:dyDescent="0.2">
      <c r="A1042" s="293" t="str">
        <f>W15</f>
        <v>Khomas</v>
      </c>
      <c r="B1042" s="293">
        <f>BW122+BW123</f>
        <v>7956.8945540000041</v>
      </c>
    </row>
    <row r="1043" ht="15" customHeight="true" x14ac:dyDescent="0.2">
      <c r="A1043" s="293" t="str">
        <f>X15</f>
        <v>Kunene</v>
      </c>
      <c r="B1043" s="293">
        <f>BX122+XR123</f>
        <v>490.12826300000046</v>
      </c>
    </row>
    <row r="1044" ht="15" customHeight="true" x14ac:dyDescent="0.2">
      <c r="A1044" s="293" t="str">
        <f>Y15</f>
        <v>Ohangwena</v>
      </c>
      <c r="B1044" s="293">
        <f>BY122+BY123</f>
        <v>5029.521200000001</v>
      </c>
    </row>
    <row r="1045" ht="15" customHeight="true" x14ac:dyDescent="0.2">
      <c r="A1045" s="293" t="str">
        <f>Z15</f>
        <v>Omaheke</v>
      </c>
      <c r="B1045" s="293">
        <f>BZ122+BZ123</f>
        <v>1201.1501869999995</v>
      </c>
    </row>
    <row r="1046" ht="15" customHeight="true" x14ac:dyDescent="0.2">
      <c r="A1046" s="238" t="str">
        <f>AA15</f>
        <v>Omusati</v>
      </c>
      <c r="B1046" s="293">
        <f>CA122+CA123</f>
        <v>4957.8104769999936</v>
      </c>
    </row>
    <row r="1047" ht="15" customHeight="true" x14ac:dyDescent="0.2">
      <c r="A1047" s="238" t="str">
        <f>AB15</f>
        <v>Oshana</v>
      </c>
      <c r="B1047" s="293">
        <f>CB122+CB123</f>
        <v>3369.9100649999996</v>
      </c>
    </row>
    <row r="1048" ht="15" customHeight="true" x14ac:dyDescent="0.2">
      <c r="A1048" s="238" t="str">
        <f>AC15</f>
        <v>Oshikoto</v>
      </c>
      <c r="B1048" s="293">
        <f>CC122+CC123</f>
        <v>3577.0978910000008</v>
      </c>
    </row>
    <row r="1049" ht="15" customHeight="true" x14ac:dyDescent="0.2">
      <c r="A1049" s="238" t="str">
        <f>AD15</f>
        <v>Otjozondjupa</v>
      </c>
      <c r="B1049" s="293">
        <f>CD122+CD123</f>
        <v>2623.4843419999997</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13</v>
      </c>
      <c r="B1072" s="238" t="s">
        <v>136</v>
      </c>
    </row>
    <row r="1100" s="211" customFormat="true" ht="17.1" customHeight="true" x14ac:dyDescent="0.2">
      <c r="A1100" s="631"/>
      <c r="B1100" s="628"/>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32"/>
      <c r="B1101" s="629"/>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32"/>
      <c r="B1114" s="629"/>
      <c r="C1114" s="622"/>
      <c r="D1114" s="622"/>
      <c r="E1114" s="622"/>
      <c r="F1114" s="622"/>
      <c r="G1114" s="622"/>
      <c r="H1114" s="622"/>
      <c r="I1114" s="622"/>
      <c r="J1114" s="622"/>
      <c r="K1114" s="622"/>
      <c r="L1114" s="622"/>
      <c r="M1114" s="622"/>
      <c r="N1114" s="622"/>
      <c r="O1114" s="622"/>
      <c r="P1114" s="622"/>
      <c r="Q1114" s="622"/>
      <c r="R1114" s="622"/>
      <c r="S1114" s="622"/>
      <c r="T1114" s="622"/>
      <c r="U1114" s="622"/>
      <c r="V1114" s="622"/>
      <c r="W1114" s="622"/>
      <c r="X1114" s="622"/>
      <c r="Y1114" s="622"/>
      <c r="Z1114" s="622"/>
      <c r="AA1114" s="622"/>
      <c r="AB1114" s="622"/>
      <c r="AC1114" s="622"/>
      <c r="AD1114" s="622"/>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32"/>
      <c r="B1115" s="629"/>
      <c r="C1115" s="622"/>
      <c r="D1115" s="622"/>
      <c r="E1115" s="622"/>
      <c r="F1115" s="622"/>
      <c r="G1115" s="622"/>
      <c r="H1115" s="622"/>
      <c r="I1115" s="622"/>
      <c r="J1115" s="622"/>
      <c r="K1115" s="622"/>
      <c r="L1115" s="622"/>
      <c r="M1115" s="622"/>
      <c r="N1115" s="622"/>
      <c r="O1115" s="622"/>
      <c r="P1115" s="622"/>
      <c r="Q1115" s="622"/>
      <c r="R1115" s="622"/>
      <c r="S1115" s="622"/>
      <c r="T1115" s="622"/>
      <c r="U1115" s="622"/>
      <c r="V1115" s="622"/>
      <c r="W1115" s="622"/>
      <c r="X1115" s="622"/>
      <c r="Y1115" s="622"/>
      <c r="Z1115" s="622"/>
      <c r="AA1115" s="622"/>
      <c r="AB1115" s="622"/>
      <c r="AC1115" s="622"/>
      <c r="AD1115" s="622"/>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32"/>
      <c r="B1116" s="629"/>
      <c r="C1116" s="622"/>
      <c r="D1116" s="622"/>
      <c r="E1116" s="622"/>
      <c r="F1116" s="622"/>
      <c r="G1116" s="622"/>
      <c r="H1116" s="622"/>
      <c r="I1116" s="622"/>
      <c r="J1116" s="622"/>
      <c r="K1116" s="622"/>
      <c r="L1116" s="622"/>
      <c r="M1116" s="622"/>
      <c r="N1116" s="622"/>
      <c r="O1116" s="622"/>
      <c r="P1116" s="622"/>
      <c r="Q1116" s="622"/>
      <c r="R1116" s="622"/>
      <c r="S1116" s="622"/>
      <c r="T1116" s="622"/>
      <c r="U1116" s="622"/>
      <c r="V1116" s="622"/>
      <c r="W1116" s="622"/>
      <c r="X1116" s="622"/>
      <c r="Y1116" s="622"/>
      <c r="Z1116" s="622"/>
      <c r="AA1116" s="622"/>
      <c r="AB1116" s="622"/>
      <c r="AC1116" s="622"/>
      <c r="AD1116" s="622"/>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33"/>
      <c r="B1117" s="630"/>
      <c r="C1117" s="624"/>
      <c r="D1117" s="624"/>
      <c r="E1117" s="624"/>
      <c r="F1117" s="624"/>
      <c r="G1117" s="624"/>
      <c r="H1117" s="624"/>
      <c r="I1117" s="624"/>
      <c r="J1117" s="624"/>
      <c r="K1117" s="624"/>
      <c r="L1117" s="624"/>
      <c r="M1117" s="624"/>
      <c r="N1117" s="624"/>
      <c r="O1117" s="624"/>
      <c r="P1117" s="624"/>
      <c r="Q1117" s="624"/>
      <c r="R1117" s="624"/>
      <c r="S1117" s="624"/>
      <c r="T1117" s="624"/>
      <c r="U1117" s="624"/>
      <c r="V1117" s="624"/>
      <c r="W1117" s="624"/>
      <c r="X1117" s="624"/>
      <c r="Y1117" s="624"/>
      <c r="Z1117" s="624"/>
      <c r="AA1117" s="624"/>
      <c r="AB1117" s="624"/>
      <c r="AC1117" s="624"/>
      <c r="AD1117" s="624"/>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AB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AB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AB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AB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AB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AB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001">
    <mergeCell ref="BA347:BA348"/>
    <mergeCell ref="BA349:BA350"/>
    <mergeCell ref="BA351:BA352"/>
    <mergeCell ref="BA353:BA354"/>
    <mergeCell ref="BA153:BA166"/>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E482"/>
    <mergeCell ref="H482:I482"/>
    <mergeCell ref="M482:N482"/>
    <mergeCell ref="C487:D487"/>
    <mergeCell ref="H487:I487"/>
    <mergeCell ref="M487:N487"/>
    <mergeCell ref="C488:D488"/>
    <mergeCell ref="H488:I488"/>
    <mergeCell ref="M488:O488"/>
    <mergeCell ref="C485:D485"/>
    <mergeCell ref="H485:J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4"/>
    <mergeCell ref="E563:G563"/>
    <mergeCell ref="H563:I563"/>
    <mergeCell ref="M563:N563"/>
    <mergeCell ref="H564:I564"/>
    <mergeCell ref="M564:N564"/>
    <mergeCell ref="C561:D561"/>
    <mergeCell ref="H561:I561"/>
    <mergeCell ref="M561:N561"/>
    <mergeCell ref="C562:G562"/>
    <mergeCell ref="H562:I562"/>
    <mergeCell ref="M562:N562"/>
    <mergeCell ref="C567:D567"/>
    <mergeCell ref="H567:I567"/>
    <mergeCell ref="M567:N567"/>
    <mergeCell ref="C568:E568"/>
    <mergeCell ref="H568:L568"/>
    <mergeCell ref="M568:N568"/>
    <mergeCell ref="C565:D565"/>
    <mergeCell ref="H565:I565"/>
    <mergeCell ref="M565:N565"/>
    <mergeCell ref="C566:D566"/>
    <mergeCell ref="H566:I566"/>
    <mergeCell ref="M566:N566"/>
    <mergeCell ref="C572:D572"/>
    <mergeCell ref="H572:I572"/>
    <mergeCell ref="M572:N572"/>
    <mergeCell ref="C573:D573"/>
    <mergeCell ref="H573:I573"/>
    <mergeCell ref="M573:N573"/>
    <mergeCell ref="C569:D570"/>
    <mergeCell ref="H569:I570"/>
    <mergeCell ref="J569:L569"/>
    <mergeCell ref="M569:N569"/>
    <mergeCell ref="M570:N570"/>
    <mergeCell ref="C571:D571"/>
    <mergeCell ref="H571:I571"/>
    <mergeCell ref="M571:N571"/>
    <mergeCell ref="C577:D577"/>
    <mergeCell ref="H577:I577"/>
    <mergeCell ref="M577:N577"/>
    <mergeCell ref="C578:D578"/>
    <mergeCell ref="H578:I578"/>
    <mergeCell ref="M578:N578"/>
    <mergeCell ref="C574:D574"/>
    <mergeCell ref="H574:J574"/>
    <mergeCell ref="M574:Q574"/>
    <mergeCell ref="C575:D575"/>
    <mergeCell ref="H575:I576"/>
    <mergeCell ref="M575:N576"/>
    <mergeCell ref="O575:Q575"/>
    <mergeCell ref="C576:D576"/>
    <mergeCell ref="C581:D581"/>
    <mergeCell ref="H581:I581"/>
    <mergeCell ref="M581:N582"/>
    <mergeCell ref="C582:D582"/>
    <mergeCell ref="H582:I582"/>
    <mergeCell ref="C583:D583"/>
    <mergeCell ref="H583:I583"/>
    <mergeCell ref="M583:N583"/>
    <mergeCell ref="C579:D579"/>
    <mergeCell ref="H579:I579"/>
    <mergeCell ref="M579:N579"/>
    <mergeCell ref="C580:D580"/>
    <mergeCell ref="H580:I580"/>
    <mergeCell ref="M580:O580"/>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E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J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O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4:D694"/>
    <mergeCell ref="H694:I694"/>
    <mergeCell ref="M694:N694"/>
    <mergeCell ref="C692:D692"/>
    <mergeCell ref="H692:I692"/>
    <mergeCell ref="M692:N692"/>
    <mergeCell ref="C693:D693"/>
    <mergeCell ref="H693:I693"/>
    <mergeCell ref="M693:N693"/>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X184"/>
  <sheetViews>
    <sheetView workbookViewId="0"/>
  </sheetViews>
  <sheetFormatPr defaultRowHeight="12.75" x14ac:dyDescent="0.2"/>
  <sheetData>
    <row r="1">
      <c r="A1" t="s">
        <v>399</v>
      </c>
      <c r="B1" t="s">
        <v>401</v>
      </c>
      <c r="C1" t="s">
        <v>402</v>
      </c>
      <c r="D1" t="s">
        <v>406</v>
      </c>
      <c r="E1" t="s">
        <v>407</v>
      </c>
      <c r="F1" t="s">
        <v>408</v>
      </c>
      <c r="G1" t="s">
        <v>409</v>
      </c>
      <c r="H1" t="s">
        <v>431</v>
      </c>
      <c r="I1" t="s">
        <v>432</v>
      </c>
      <c r="J1" t="s">
        <v>433</v>
      </c>
      <c r="K1" t="s">
        <v>434</v>
      </c>
      <c r="L1" t="s">
        <v>435</v>
      </c>
      <c r="M1" t="s">
        <v>436</v>
      </c>
      <c r="N1" t="s">
        <v>437</v>
      </c>
      <c r="O1" t="s">
        <v>438</v>
      </c>
      <c r="P1" t="s">
        <v>439</v>
      </c>
      <c r="Q1" t="s">
        <v>440</v>
      </c>
      <c r="R1" t="s">
        <v>441</v>
      </c>
      <c r="S1" t="s">
        <v>442</v>
      </c>
      <c r="T1" t="s">
        <v>443</v>
      </c>
      <c r="U1" t="s">
        <v>444</v>
      </c>
      <c r="V1" t="s">
        <v>445</v>
      </c>
      <c r="W1" t="s">
        <v>446</v>
      </c>
      <c r="X1" t="s">
        <v>447</v>
      </c>
      <c r="Y1" t="s">
        <v>448</v>
      </c>
      <c r="Z1" t="s">
        <v>449</v>
      </c>
      <c r="AA1" t="s">
        <v>450</v>
      </c>
      <c r="AB1" t="s">
        <v>451</v>
      </c>
      <c r="AC1" t="s">
        <v>452</v>
      </c>
      <c r="AD1" t="s">
        <v>453</v>
      </c>
      <c r="AE1" t="s">
        <v>454</v>
      </c>
      <c r="AF1" t="s">
        <v>455</v>
      </c>
      <c r="AG1" t="s">
        <v>456</v>
      </c>
      <c r="AH1" t="s">
        <v>457</v>
      </c>
      <c r="AI1" t="s">
        <v>458</v>
      </c>
      <c r="AJ1" t="s">
        <v>459</v>
      </c>
      <c r="AK1" t="s">
        <v>460</v>
      </c>
      <c r="AL1" t="s">
        <v>461</v>
      </c>
      <c r="AM1" t="s">
        <v>462</v>
      </c>
      <c r="AN1" t="s">
        <v>463</v>
      </c>
      <c r="AO1" t="s">
        <v>464</v>
      </c>
      <c r="AP1" t="s">
        <v>465</v>
      </c>
      <c r="AQ1" t="s">
        <v>466</v>
      </c>
      <c r="AR1" t="s">
        <v>467</v>
      </c>
      <c r="AS1" t="s">
        <v>468</v>
      </c>
      <c r="AT1" t="s">
        <v>469</v>
      </c>
      <c r="AU1" t="s">
        <v>470</v>
      </c>
      <c r="AV1" t="s">
        <v>471</v>
      </c>
      <c r="AW1" t="s">
        <v>472</v>
      </c>
      <c r="AX1" t="s">
        <v>473</v>
      </c>
      <c r="AY1" t="s">
        <v>474</v>
      </c>
      <c r="AZ1" t="s">
        <v>475</v>
      </c>
      <c r="BA1" t="s">
        <v>476</v>
      </c>
      <c r="BB1" t="s">
        <v>477</v>
      </c>
      <c r="BC1" t="s">
        <v>478</v>
      </c>
      <c r="BD1" t="s">
        <v>479</v>
      </c>
      <c r="BE1" t="s">
        <v>480</v>
      </c>
      <c r="BF1" t="s">
        <v>481</v>
      </c>
      <c r="BG1" t="s">
        <v>482</v>
      </c>
      <c r="BH1" t="s">
        <v>483</v>
      </c>
      <c r="BI1" t="s">
        <v>484</v>
      </c>
      <c r="BJ1" t="s">
        <v>485</v>
      </c>
      <c r="BK1" t="s">
        <v>486</v>
      </c>
      <c r="BL1" t="s">
        <v>487</v>
      </c>
      <c r="BM1" t="s">
        <v>488</v>
      </c>
      <c r="BN1" t="s">
        <v>489</v>
      </c>
      <c r="BO1" t="s">
        <v>490</v>
      </c>
      <c r="BP1" t="s">
        <v>491</v>
      </c>
      <c r="BQ1" t="s">
        <v>492</v>
      </c>
      <c r="BR1" t="s">
        <v>493</v>
      </c>
      <c r="BS1" t="s">
        <v>494</v>
      </c>
      <c r="BT1" t="s">
        <v>495</v>
      </c>
      <c r="BU1" t="s">
        <v>496</v>
      </c>
      <c r="BV1" t="s">
        <v>497</v>
      </c>
      <c r="BW1" t="s">
        <v>498</v>
      </c>
      <c r="BX1" t="s">
        <v>499</v>
      </c>
    </row>
    <row r="2">
      <c r="A2" t="s">
        <v>400</v>
      </c>
      <c r="B2">
        <v>2000</v>
      </c>
      <c r="C2" t="s">
        <v>403</v>
      </c>
      <c r="D2">
        <v>16</v>
      </c>
      <c r="E2" t="s">
        <v>13</v>
      </c>
      <c r="F2" t="s">
        <v>14</v>
      </c>
      <c r="G2" t="s">
        <v>410</v>
      </c>
      <c r="H2">
        <v>61.154251172331698</v>
      </c>
      <c r="I2">
        <v>62.818039408311677</v>
      </c>
      <c r="J2">
        <v>72.357858718672603</v>
      </c>
      <c r="K2">
        <v>90.881782662447478</v>
      </c>
      <c r="L2">
        <v>99.816136781493569</v>
      </c>
      <c r="M2">
        <v>93.007234288618591</v>
      </c>
      <c r="N2">
        <v>97.733465584560108</v>
      </c>
      <c r="O2">
        <v>99.798797060196449</v>
      </c>
      <c r="P2">
        <v>100</v>
      </c>
      <c r="Q2">
        <v>100</v>
      </c>
      <c r="R2">
        <v>58.002996401238512</v>
      </c>
      <c r="S2">
        <v>60.852922023786633</v>
      </c>
      <c r="T2">
        <v>61.905626340894273</v>
      </c>
      <c r="U2">
        <v>69.185984475193166</v>
      </c>
      <c r="V2">
        <v>85.680122589169585</v>
      </c>
      <c r="W2" t="s">
        <v>146</v>
      </c>
      <c r="X2" t="s">
        <v>147</v>
      </c>
      <c r="Y2" t="s">
        <v>148</v>
      </c>
      <c r="Z2" t="s">
        <v>149</v>
      </c>
      <c r="AA2" t="s">
        <v>150</v>
      </c>
      <c r="AB2" t="s">
        <v>151</v>
      </c>
      <c r="AC2" t="s">
        <v>152</v>
      </c>
      <c r="AD2" t="s">
        <v>153</v>
      </c>
      <c r="AE2" t="s">
        <v>154</v>
      </c>
      <c r="AF2" t="s">
        <v>155</v>
      </c>
      <c r="AG2" t="s">
        <v>156</v>
      </c>
      <c r="AH2" t="s">
        <v>157</v>
      </c>
      <c r="AI2" t="s">
        <v>158</v>
      </c>
      <c r="AJ2">
        <v>78.166714905323659</v>
      </c>
      <c r="AK2">
        <v>100</v>
      </c>
      <c r="AL2">
        <v>95.77449685993183</v>
      </c>
      <c r="AM2">
        <v>99.790653784536076</v>
      </c>
      <c r="AN2">
        <v>52.294220478002423</v>
      </c>
      <c r="AO2">
        <v>92.562839791477074</v>
      </c>
      <c r="AP2">
        <v>79.060268423549601</v>
      </c>
      <c r="AQ2">
        <v>64.51989796056867</v>
      </c>
      <c r="AR2">
        <v>87.571289070755924</v>
      </c>
      <c r="AS2">
        <v>56.878023887268981</v>
      </c>
      <c r="AT2">
        <v>79.506123370321205</v>
      </c>
      <c r="AU2">
        <v>68.162885284802925</v>
      </c>
      <c r="AV2">
        <v>95.382556434273397</v>
      </c>
      <c r="AW2"/>
      <c r="AX2"/>
      <c r="AY2"/>
      <c r="AZ2"/>
      <c r="BA2"/>
      <c r="BB2"/>
      <c r="BC2"/>
      <c r="BD2"/>
      <c r="BE2"/>
      <c r="BF2"/>
      <c r="BG2"/>
      <c r="BH2"/>
      <c r="BI2"/>
      <c r="BJ2"/>
      <c r="BK2"/>
      <c r="BL2"/>
      <c r="BM2"/>
      <c r="BN2"/>
      <c r="BO2"/>
      <c r="BP2"/>
      <c r="BQ2"/>
      <c r="BR2"/>
      <c r="BS2"/>
      <c r="BT2"/>
      <c r="BU2"/>
      <c r="BV2"/>
      <c r="BW2"/>
      <c r="BX2"/>
    </row>
    <row r="3">
      <c r="A3" t="s">
        <v>400</v>
      </c>
      <c r="B3">
        <v>2000</v>
      </c>
      <c r="C3" t="s">
        <v>403</v>
      </c>
      <c r="D3">
        <v>17</v>
      </c>
      <c r="E3" t="s">
        <v>13</v>
      </c>
      <c r="F3" t="s">
        <v>51</v>
      </c>
      <c r="G3" t="s">
        <v>187</v>
      </c>
      <c r="H3">
        <v>38.845748827668167</v>
      </c>
      <c r="I3">
        <v>37.181960591688458</v>
      </c>
      <c r="J3">
        <v>27.64214128132727</v>
      </c>
      <c r="K3">
        <v>9.1182173375525331</v>
      </c>
      <c r="L3">
        <v>0.18386321850640311</v>
      </c>
      <c r="M3">
        <v>6.9927657113813986</v>
      </c>
      <c r="N3">
        <v>2.2665344154398852</v>
      </c>
      <c r="O3">
        <v>0.20120293980358789</v>
      </c>
      <c r="P3">
        <v>0</v>
      </c>
      <c r="Q3">
        <v>0</v>
      </c>
      <c r="R3">
        <v>41.997003598761466</v>
      </c>
      <c r="S3">
        <v>39.147077976213581</v>
      </c>
      <c r="T3">
        <v>38.094373659105791</v>
      </c>
      <c r="U3">
        <v>30.81401552480671</v>
      </c>
      <c r="V3">
        <v>14.31987741083041</v>
      </c>
      <c r="W3" t="s">
        <v>146</v>
      </c>
      <c r="X3" t="s">
        <v>147</v>
      </c>
      <c r="Y3" t="s">
        <v>148</v>
      </c>
      <c r="Z3" t="s">
        <v>149</v>
      </c>
      <c r="AA3" t="s">
        <v>150</v>
      </c>
      <c r="AB3" t="s">
        <v>151</v>
      </c>
      <c r="AC3" t="s">
        <v>152</v>
      </c>
      <c r="AD3" t="s">
        <v>153</v>
      </c>
      <c r="AE3" t="s">
        <v>154</v>
      </c>
      <c r="AF3" t="s">
        <v>155</v>
      </c>
      <c r="AG3" t="s">
        <v>156</v>
      </c>
      <c r="AH3" t="s">
        <v>157</v>
      </c>
      <c r="AI3" t="s">
        <v>158</v>
      </c>
      <c r="AJ3">
        <v>21.833285094676341</v>
      </c>
      <c r="AK3">
        <v>0</v>
      </c>
      <c r="AL3">
        <v>4.2255031400682057</v>
      </c>
      <c r="AM3">
        <v>0.20934621546391829</v>
      </c>
      <c r="AN3">
        <v>47.705779521997663</v>
      </c>
      <c r="AO3">
        <v>7.4371602085229247</v>
      </c>
      <c r="AP3">
        <v>20.93973157645047</v>
      </c>
      <c r="AQ3">
        <v>35.480102039431237</v>
      </c>
      <c r="AR3">
        <v>12.428710929244041</v>
      </c>
      <c r="AS3">
        <v>43.121976112731062</v>
      </c>
      <c r="AT3">
        <v>20.49387662967882</v>
      </c>
      <c r="AU3">
        <v>31.837114715197082</v>
      </c>
      <c r="AV3">
        <v>4.6174435657265871</v>
      </c>
      <c r="AW3"/>
      <c r="AX3"/>
      <c r="AY3"/>
      <c r="AZ3"/>
      <c r="BA3"/>
      <c r="BB3"/>
      <c r="BC3"/>
      <c r="BD3"/>
      <c r="BE3"/>
      <c r="BF3"/>
      <c r="BG3"/>
      <c r="BH3"/>
      <c r="BI3"/>
      <c r="BJ3"/>
      <c r="BK3"/>
      <c r="BL3"/>
      <c r="BM3"/>
      <c r="BN3"/>
      <c r="BO3"/>
      <c r="BP3"/>
      <c r="BQ3"/>
      <c r="BR3"/>
      <c r="BS3"/>
      <c r="BT3"/>
      <c r="BU3"/>
      <c r="BV3"/>
      <c r="BW3"/>
      <c r="BX3"/>
    </row>
    <row r="4">
      <c r="A4" t="s">
        <v>400</v>
      </c>
      <c r="B4">
        <v>2000</v>
      </c>
      <c r="C4" t="s">
        <v>403</v>
      </c>
      <c r="D4">
        <v>18</v>
      </c>
      <c r="E4" t="s">
        <v>60</v>
      </c>
      <c r="F4" t="s">
        <v>15</v>
      </c>
      <c r="G4" t="s">
        <v>411</v>
      </c>
      <c r="H4">
        <v>53.967421753232202</v>
      </c>
      <c r="I4">
        <v>53.335244242915081</v>
      </c>
      <c r="J4">
        <v>66.141640713897047</v>
      </c>
      <c r="K4">
        <v>89.960928474796987</v>
      </c>
      <c r="L4">
        <v>99.816136781493569</v>
      </c>
      <c r="M4">
        <v>91.755468303754967</v>
      </c>
      <c r="N4">
        <v>97.25912534855334</v>
      </c>
      <c r="O4">
        <v>99.798797060196449</v>
      </c>
      <c r="P4">
        <v>100</v>
      </c>
      <c r="Q4">
        <v>100</v>
      </c>
      <c r="R4">
        <v>50.509957040893077</v>
      </c>
      <c r="S4">
        <v>50.310618628799972</v>
      </c>
      <c r="T4">
        <v>53.283582844543652</v>
      </c>
      <c r="U4">
        <v>62.105055863608662</v>
      </c>
      <c r="V4">
        <v>83.949937420957497</v>
      </c>
      <c r="W4" t="s">
        <v>146</v>
      </c>
      <c r="X4" t="s">
        <v>147</v>
      </c>
      <c r="Y4" t="s">
        <v>148</v>
      </c>
      <c r="Z4" t="s">
        <v>149</v>
      </c>
      <c r="AA4" t="s">
        <v>150</v>
      </c>
      <c r="AB4" t="s">
        <v>151</v>
      </c>
      <c r="AC4" t="s">
        <v>152</v>
      </c>
      <c r="AD4" t="s">
        <v>153</v>
      </c>
      <c r="AE4" t="s">
        <v>154</v>
      </c>
      <c r="AF4" t="s">
        <v>155</v>
      </c>
      <c r="AG4" t="s">
        <v>156</v>
      </c>
      <c r="AH4" t="s">
        <v>157</v>
      </c>
      <c r="AI4" t="s">
        <v>158</v>
      </c>
      <c r="AJ4">
        <v>72.286025229344474</v>
      </c>
      <c r="AK4">
        <v>100</v>
      </c>
      <c r="AL4">
        <v>95.469500403864529</v>
      </c>
      <c r="AM4">
        <v>99.252675721021944</v>
      </c>
      <c r="AN4">
        <v>46.645792853131212</v>
      </c>
      <c r="AO4">
        <v>92.429988705594255</v>
      </c>
      <c r="AP4">
        <v>68.127439104072906</v>
      </c>
      <c r="AQ4">
        <v>56.362802580113453</v>
      </c>
      <c r="AR4">
        <v>84.512146539242963</v>
      </c>
      <c r="AS4">
        <v>48.228243295217617</v>
      </c>
      <c r="AT4">
        <v>73.30823658509577</v>
      </c>
      <c r="AU4">
        <v>59.302467671695887</v>
      </c>
      <c r="AV4">
        <v>94.971397033494227</v>
      </c>
      <c r="AW4"/>
      <c r="AX4"/>
      <c r="AY4"/>
      <c r="AZ4"/>
      <c r="BA4"/>
      <c r="BB4"/>
      <c r="BC4"/>
      <c r="BD4"/>
      <c r="BE4"/>
      <c r="BF4"/>
      <c r="BG4"/>
      <c r="BH4"/>
      <c r="BI4"/>
      <c r="BJ4"/>
      <c r="BK4"/>
      <c r="BL4"/>
      <c r="BM4"/>
      <c r="BN4"/>
      <c r="BO4"/>
      <c r="BP4"/>
      <c r="BQ4"/>
      <c r="BR4"/>
      <c r="BS4"/>
      <c r="BT4"/>
      <c r="BU4"/>
      <c r="BV4"/>
      <c r="BW4"/>
      <c r="BX4"/>
    </row>
    <row r="5">
      <c r="A5" t="s">
        <v>400</v>
      </c>
      <c r="B5">
        <v>2000</v>
      </c>
      <c r="C5" t="s">
        <v>403</v>
      </c>
      <c r="D5">
        <v>19</v>
      </c>
      <c r="E5" t="s">
        <v>60</v>
      </c>
      <c r="F5" t="s">
        <v>16</v>
      </c>
      <c r="G5" t="s">
        <v>412</v>
      </c>
      <c r="H5">
        <v>7.1868294190994808</v>
      </c>
      <c r="I5">
        <v>9.4827951653966061</v>
      </c>
      <c r="J5">
        <v>6.2162180047755626</v>
      </c>
      <c r="K5">
        <v>0.92085418765049087</v>
      </c>
      <c r="L5">
        <v>0</v>
      </c>
      <c r="M5">
        <v>1.2517659848636209</v>
      </c>
      <c r="N5">
        <v>0.47434023600677411</v>
      </c>
      <c r="O5">
        <v>0</v>
      </c>
      <c r="P5">
        <v>0</v>
      </c>
      <c r="Q5">
        <v>0</v>
      </c>
      <c r="R5">
        <v>7.4930393603454224</v>
      </c>
      <c r="S5">
        <v>10.542303394986639</v>
      </c>
      <c r="T5">
        <v>8.6220434963506225</v>
      </c>
      <c r="U5">
        <v>7.080928611584504</v>
      </c>
      <c r="V5">
        <v>1.730185168212087</v>
      </c>
      <c r="W5" t="s">
        <v>146</v>
      </c>
      <c r="X5" t="s">
        <v>147</v>
      </c>
      <c r="Y5" t="s">
        <v>148</v>
      </c>
      <c r="Z5" t="s">
        <v>149</v>
      </c>
      <c r="AA5" t="s">
        <v>150</v>
      </c>
      <c r="AB5" t="s">
        <v>151</v>
      </c>
      <c r="AC5" t="s">
        <v>152</v>
      </c>
      <c r="AD5" t="s">
        <v>153</v>
      </c>
      <c r="AE5" t="s">
        <v>154</v>
      </c>
      <c r="AF5" t="s">
        <v>155</v>
      </c>
      <c r="AG5" t="s">
        <v>156</v>
      </c>
      <c r="AH5" t="s">
        <v>157</v>
      </c>
      <c r="AI5" t="s">
        <v>158</v>
      </c>
      <c r="AJ5">
        <v>5.8806896759792009</v>
      </c>
      <c r="AK5">
        <v>0</v>
      </c>
      <c r="AL5">
        <v>0.30499645606729459</v>
      </c>
      <c r="AM5">
        <v>0.53797806351413779</v>
      </c>
      <c r="AN5">
        <v>5.6484276248712044</v>
      </c>
      <c r="AO5">
        <v>0.13285108588281341</v>
      </c>
      <c r="AP5">
        <v>10.93282931947669</v>
      </c>
      <c r="AQ5">
        <v>8.1570953804552389</v>
      </c>
      <c r="AR5">
        <v>3.059142531512943</v>
      </c>
      <c r="AS5">
        <v>8.6497805920513535</v>
      </c>
      <c r="AT5">
        <v>6.1978867852254202</v>
      </c>
      <c r="AU5">
        <v>8.8604176131070478</v>
      </c>
      <c r="AV5">
        <v>0.41115940077915158</v>
      </c>
      <c r="AW5"/>
      <c r="AX5"/>
      <c r="AY5"/>
      <c r="AZ5"/>
      <c r="BA5"/>
      <c r="BB5"/>
      <c r="BC5"/>
      <c r="BD5"/>
      <c r="BE5"/>
      <c r="BF5"/>
      <c r="BG5"/>
      <c r="BH5"/>
      <c r="BI5"/>
      <c r="BJ5"/>
      <c r="BK5"/>
      <c r="BL5"/>
      <c r="BM5"/>
      <c r="BN5"/>
      <c r="BO5"/>
      <c r="BP5"/>
      <c r="BQ5"/>
      <c r="BR5"/>
      <c r="BS5"/>
      <c r="BT5"/>
      <c r="BU5"/>
      <c r="BV5"/>
      <c r="BW5"/>
      <c r="BX5"/>
    </row>
    <row r="6">
      <c r="A6" t="s">
        <v>400</v>
      </c>
      <c r="B6">
        <v>2000</v>
      </c>
      <c r="C6" t="s">
        <v>403</v>
      </c>
      <c r="D6">
        <v>20</v>
      </c>
      <c r="E6" t="s">
        <v>60</v>
      </c>
      <c r="F6" t="s">
        <v>22</v>
      </c>
      <c r="G6" t="s">
        <v>413</v>
      </c>
      <c r="H6">
        <v>20.951527677688439</v>
      </c>
      <c r="I6">
        <v>25.826455133589249</v>
      </c>
      <c r="J6">
        <v>22.394736937622021</v>
      </c>
      <c r="K6">
        <v>5.430618242010957</v>
      </c>
      <c r="L6">
        <v>0.18386321850643131</v>
      </c>
      <c r="M6">
        <v>6.9927657113814119</v>
      </c>
      <c r="N6">
        <v>2.2665344154398861</v>
      </c>
      <c r="O6">
        <v>0.20120293980355089</v>
      </c>
      <c r="P6">
        <v>0</v>
      </c>
      <c r="Q6">
        <v>0</v>
      </c>
      <c r="R6">
        <v>22.749509713446951</v>
      </c>
      <c r="S6">
        <v>21.311532585456231</v>
      </c>
      <c r="T6">
        <v>30.180482343854798</v>
      </c>
      <c r="U6">
        <v>24.603411331050619</v>
      </c>
      <c r="V6">
        <v>7.8861538801138531</v>
      </c>
      <c r="W6" t="s">
        <v>146</v>
      </c>
      <c r="X6" t="s">
        <v>147</v>
      </c>
      <c r="Y6" t="s">
        <v>148</v>
      </c>
      <c r="Z6" t="s">
        <v>149</v>
      </c>
      <c r="AA6" t="s">
        <v>150</v>
      </c>
      <c r="AB6" t="s">
        <v>151</v>
      </c>
      <c r="AC6" t="s">
        <v>152</v>
      </c>
      <c r="AD6" t="s">
        <v>153</v>
      </c>
      <c r="AE6" t="s">
        <v>154</v>
      </c>
      <c r="AF6" t="s">
        <v>155</v>
      </c>
      <c r="AG6" t="s">
        <v>156</v>
      </c>
      <c r="AH6" t="s">
        <v>157</v>
      </c>
      <c r="AI6" t="s">
        <v>158</v>
      </c>
      <c r="AJ6">
        <v>5.1592192317151238</v>
      </c>
      <c r="AK6">
        <v>0</v>
      </c>
      <c r="AL6">
        <v>3.8296039159097321</v>
      </c>
      <c r="AM6">
        <v>0.051689114530372199</v>
      </c>
      <c r="AN6">
        <v>6.287366271259792</v>
      </c>
      <c r="AO6">
        <v>3.328983144339603</v>
      </c>
      <c r="AP6">
        <v>12.036626021249241</v>
      </c>
      <c r="AQ6">
        <v>33.669246875525012</v>
      </c>
      <c r="AR6">
        <v>11.437644103830079</v>
      </c>
      <c r="AS6">
        <v>31.88375737548148</v>
      </c>
      <c r="AT6">
        <v>20.057813292565811</v>
      </c>
      <c r="AU6">
        <v>31.092599212123591</v>
      </c>
      <c r="AV6">
        <v>3.983688624966093</v>
      </c>
      <c r="AW6"/>
      <c r="AX6"/>
      <c r="AY6"/>
      <c r="AZ6"/>
      <c r="BA6"/>
      <c r="BB6"/>
      <c r="BC6"/>
      <c r="BD6"/>
      <c r="BE6"/>
      <c r="BF6"/>
      <c r="BG6"/>
      <c r="BH6"/>
      <c r="BI6"/>
      <c r="BJ6"/>
      <c r="BK6"/>
      <c r="BL6"/>
      <c r="BM6"/>
      <c r="BN6"/>
      <c r="BO6"/>
      <c r="BP6"/>
      <c r="BQ6"/>
      <c r="BR6"/>
      <c r="BS6"/>
      <c r="BT6"/>
      <c r="BU6"/>
      <c r="BV6"/>
      <c r="BW6"/>
      <c r="BX6"/>
    </row>
    <row r="7">
      <c r="A7" t="s">
        <v>400</v>
      </c>
      <c r="B7">
        <v>2000</v>
      </c>
      <c r="C7" t="s">
        <v>403</v>
      </c>
      <c r="D7">
        <v>21</v>
      </c>
      <c r="E7" t="s">
        <v>60</v>
      </c>
      <c r="F7" t="s">
        <v>17</v>
      </c>
      <c r="G7" t="s">
        <v>414</v>
      </c>
      <c r="H7">
        <v>17.89422114997987</v>
      </c>
      <c r="I7">
        <v>11.35550545809906</v>
      </c>
      <c r="J7">
        <v>5.2474043437053659</v>
      </c>
      <c r="K7">
        <v>3.687599095541565</v>
      </c>
      <c r="L7">
        <v>0</v>
      </c>
      <c r="M7">
        <v>0</v>
      </c>
      <c r="N7">
        <v>0</v>
      </c>
      <c r="O7">
        <v>0</v>
      </c>
      <c r="P7">
        <v>0</v>
      </c>
      <c r="Q7">
        <v>0</v>
      </c>
      <c r="R7">
        <v>19.247493885314551</v>
      </c>
      <c r="S7">
        <v>17.835545390757161</v>
      </c>
      <c r="T7">
        <v>7.9138913152509236</v>
      </c>
      <c r="U7">
        <v>6.2106041937562164</v>
      </c>
      <c r="V7">
        <v>6.4337235307165637</v>
      </c>
      <c r="W7" t="s">
        <v>146</v>
      </c>
      <c r="X7" t="s">
        <v>147</v>
      </c>
      <c r="Y7" t="s">
        <v>148</v>
      </c>
      <c r="Z7" t="s">
        <v>149</v>
      </c>
      <c r="AA7" t="s">
        <v>150</v>
      </c>
      <c r="AB7" t="s">
        <v>151</v>
      </c>
      <c r="AC7" t="s">
        <v>152</v>
      </c>
      <c r="AD7" t="s">
        <v>153</v>
      </c>
      <c r="AE7" t="s">
        <v>154</v>
      </c>
      <c r="AF7" t="s">
        <v>155</v>
      </c>
      <c r="AG7" t="s">
        <v>156</v>
      </c>
      <c r="AH7" t="s">
        <v>157</v>
      </c>
      <c r="AI7" t="s">
        <v>158</v>
      </c>
      <c r="AJ7">
        <v>16.6740658629612</v>
      </c>
      <c r="AK7">
        <v>0</v>
      </c>
      <c r="AL7">
        <v>0.39589922415844381</v>
      </c>
      <c r="AM7">
        <v>0.15765710093354571</v>
      </c>
      <c r="AN7">
        <v>41.418413250737792</v>
      </c>
      <c r="AO7">
        <v>4.1081770641833284</v>
      </c>
      <c r="AP7">
        <v>8.9031055552011633</v>
      </c>
      <c r="AQ7">
        <v>1.8108551639063071</v>
      </c>
      <c r="AR7">
        <v>0.9910668254140097</v>
      </c>
      <c r="AS7">
        <v>11.238218737249539</v>
      </c>
      <c r="AT7">
        <v>0.43606333711299661</v>
      </c>
      <c r="AU7">
        <v>0.74451550307346925</v>
      </c>
      <c r="AV7">
        <v>0.63375494076052807</v>
      </c>
      <c r="AW7"/>
      <c r="AX7"/>
      <c r="AY7"/>
      <c r="AZ7"/>
      <c r="BA7"/>
      <c r="BB7"/>
      <c r="BC7"/>
      <c r="BD7"/>
      <c r="BE7"/>
      <c r="BF7"/>
      <c r="BG7"/>
      <c r="BH7"/>
      <c r="BI7"/>
      <c r="BJ7"/>
      <c r="BK7"/>
      <c r="BL7"/>
      <c r="BM7"/>
      <c r="BN7"/>
      <c r="BO7"/>
      <c r="BP7"/>
      <c r="BQ7"/>
      <c r="BR7"/>
      <c r="BS7"/>
      <c r="BT7"/>
      <c r="BU7"/>
      <c r="BV7"/>
      <c r="BW7"/>
      <c r="BX7"/>
    </row>
    <row r="8">
      <c r="A8" t="s">
        <v>400</v>
      </c>
      <c r="B8">
        <v>2000</v>
      </c>
      <c r="C8" t="s">
        <v>403</v>
      </c>
      <c r="D8">
        <v>22</v>
      </c>
      <c r="E8" t="s">
        <v>54</v>
      </c>
      <c r="F8" t="s">
        <v>49</v>
      </c>
      <c r="G8" t="s">
        <v>187</v>
      </c>
      <c r="H8">
        <v>11.75197027406502</v>
      </c>
      <c r="I8">
        <v>15.09565604835146</v>
      </c>
      <c r="J8">
        <v>8.590936927727812</v>
      </c>
      <c r="K8">
        <v>1.0132439754958611</v>
      </c>
      <c r="L8">
        <v>0</v>
      </c>
      <c r="M8">
        <v>1.345880236562202</v>
      </c>
      <c r="N8">
        <v>0.48534064884496447</v>
      </c>
      <c r="O8">
        <v>0</v>
      </c>
      <c r="P8">
        <v>0</v>
      </c>
      <c r="Q8">
        <v>0</v>
      </c>
      <c r="R8">
        <v>12.91836599011534</v>
      </c>
      <c r="S8">
        <v>17.32423529451188</v>
      </c>
      <c r="T8">
        <v>13.92772193091435</v>
      </c>
      <c r="U8">
        <v>10.23462868281276</v>
      </c>
      <c r="V8">
        <v>2.0193542165062111</v>
      </c>
      <c r="W8" t="s">
        <v>146</v>
      </c>
      <c r="X8" t="s">
        <v>147</v>
      </c>
      <c r="Y8" t="s">
        <v>148</v>
      </c>
      <c r="Z8" t="s">
        <v>149</v>
      </c>
      <c r="AA8" t="s">
        <v>150</v>
      </c>
      <c r="AB8" t="s">
        <v>151</v>
      </c>
      <c r="AC8" t="s">
        <v>152</v>
      </c>
      <c r="AD8" t="s">
        <v>153</v>
      </c>
      <c r="AE8" t="s">
        <v>154</v>
      </c>
      <c r="AF8" t="s">
        <v>155</v>
      </c>
      <c r="AG8" t="s">
        <v>156</v>
      </c>
      <c r="AH8" t="s">
        <v>157</v>
      </c>
      <c r="AI8" t="s">
        <v>158</v>
      </c>
      <c r="AJ8">
        <v>7.5232657315865881</v>
      </c>
      <c r="AK8">
        <v>0</v>
      </c>
      <c r="AL8">
        <v>0.3184526842394646</v>
      </c>
      <c r="AM8">
        <v>0.53910666291025422</v>
      </c>
      <c r="AN8">
        <v>10.80124643457917</v>
      </c>
      <c r="AO8">
        <v>0.14352529177161871</v>
      </c>
      <c r="AP8">
        <v>13.828474829994549</v>
      </c>
      <c r="AQ8">
        <v>12.642759270078891</v>
      </c>
      <c r="AR8">
        <v>3.4933167753659702</v>
      </c>
      <c r="AS8">
        <v>15.20759689048802</v>
      </c>
      <c r="AT8">
        <v>7.7954835709409336</v>
      </c>
      <c r="AU8">
        <v>12.99888872967427</v>
      </c>
      <c r="AV8">
        <v>0.43106351533204612</v>
      </c>
      <c r="AW8"/>
      <c r="AX8"/>
      <c r="AY8"/>
      <c r="AZ8"/>
      <c r="BA8"/>
      <c r="BB8"/>
      <c r="BC8"/>
      <c r="BD8"/>
      <c r="BE8"/>
      <c r="BF8"/>
      <c r="BG8"/>
      <c r="BH8"/>
      <c r="BI8"/>
      <c r="BJ8"/>
      <c r="BK8"/>
      <c r="BL8"/>
      <c r="BM8"/>
      <c r="BN8"/>
      <c r="BO8"/>
      <c r="BP8"/>
      <c r="BQ8"/>
      <c r="BR8"/>
      <c r="BS8"/>
      <c r="BT8"/>
      <c r="BU8"/>
      <c r="BV8"/>
      <c r="BW8"/>
      <c r="BX8"/>
    </row>
    <row r="9">
      <c r="A9" t="s">
        <v>400</v>
      </c>
      <c r="B9">
        <v>2000</v>
      </c>
      <c r="C9" t="s">
        <v>403</v>
      </c>
      <c r="D9">
        <v>23</v>
      </c>
      <c r="E9" t="s">
        <v>54</v>
      </c>
      <c r="F9" t="s">
        <v>48</v>
      </c>
      <c r="G9" t="s">
        <v>187</v>
      </c>
      <c r="H9">
        <v>88.248029725934956</v>
      </c>
      <c r="I9">
        <v>84.904343951648556</v>
      </c>
      <c r="J9">
        <v>91.40906307227219</v>
      </c>
      <c r="K9">
        <v>98.986756024504132</v>
      </c>
      <c r="L9">
        <v>100</v>
      </c>
      <c r="M9">
        <v>98.654119763437791</v>
      </c>
      <c r="N9">
        <v>99.514659351155032</v>
      </c>
      <c r="O9">
        <v>100</v>
      </c>
      <c r="P9">
        <v>100</v>
      </c>
      <c r="Q9">
        <v>100</v>
      </c>
      <c r="R9">
        <v>87.081634009884652</v>
      </c>
      <c r="S9">
        <v>82.675764705488092</v>
      </c>
      <c r="T9">
        <v>86.072278069085655</v>
      </c>
      <c r="U9">
        <v>89.765371317187231</v>
      </c>
      <c r="V9">
        <v>97.980645783493799</v>
      </c>
      <c r="W9" t="s">
        <v>146</v>
      </c>
      <c r="X9" t="s">
        <v>147</v>
      </c>
      <c r="Y9" t="s">
        <v>148</v>
      </c>
      <c r="Z9" t="s">
        <v>149</v>
      </c>
      <c r="AA9" t="s">
        <v>150</v>
      </c>
      <c r="AB9" t="s">
        <v>151</v>
      </c>
      <c r="AC9" t="s">
        <v>152</v>
      </c>
      <c r="AD9" t="s">
        <v>153</v>
      </c>
      <c r="AE9" t="s">
        <v>154</v>
      </c>
      <c r="AF9" t="s">
        <v>155</v>
      </c>
      <c r="AG9" t="s">
        <v>156</v>
      </c>
      <c r="AH9" t="s">
        <v>157</v>
      </c>
      <c r="AI9" t="s">
        <v>158</v>
      </c>
      <c r="AJ9">
        <v>92.476734268413423</v>
      </c>
      <c r="AK9">
        <v>100</v>
      </c>
      <c r="AL9">
        <v>99.681547315760525</v>
      </c>
      <c r="AM9">
        <v>99.460893337089757</v>
      </c>
      <c r="AN9">
        <v>89.198753565420844</v>
      </c>
      <c r="AO9">
        <v>99.856474708228376</v>
      </c>
      <c r="AP9">
        <v>86.171525170005438</v>
      </c>
      <c r="AQ9">
        <v>87.357240729921131</v>
      </c>
      <c r="AR9">
        <v>96.506683224634017</v>
      </c>
      <c r="AS9">
        <v>84.792403109511966</v>
      </c>
      <c r="AT9">
        <v>92.204516429059041</v>
      </c>
      <c r="AU9">
        <v>87.001111270325751</v>
      </c>
      <c r="AV9">
        <v>99.568936484667944</v>
      </c>
      <c r="AW9"/>
      <c r="AX9"/>
      <c r="AY9"/>
      <c r="AZ9"/>
      <c r="BA9"/>
      <c r="BB9"/>
      <c r="BC9"/>
      <c r="BD9"/>
      <c r="BE9"/>
      <c r="BF9"/>
      <c r="BG9"/>
      <c r="BH9"/>
      <c r="BI9"/>
      <c r="BJ9"/>
      <c r="BK9"/>
      <c r="BL9"/>
      <c r="BM9"/>
      <c r="BN9"/>
      <c r="BO9"/>
      <c r="BP9"/>
      <c r="BQ9"/>
      <c r="BR9"/>
      <c r="BS9"/>
      <c r="BT9"/>
      <c r="BU9"/>
      <c r="BV9"/>
      <c r="BW9"/>
      <c r="BX9"/>
    </row>
    <row r="10">
      <c r="A10" t="s">
        <v>400</v>
      </c>
      <c r="B10">
        <v>2000</v>
      </c>
      <c r="C10" t="s">
        <v>403</v>
      </c>
      <c r="D10">
        <v>29</v>
      </c>
      <c r="E10" t="s">
        <v>57</v>
      </c>
      <c r="F10" t="s">
        <v>49</v>
      </c>
      <c r="G10" t="s">
        <v>415</v>
      </c>
      <c r="H10">
        <v>27.79665234417757</v>
      </c>
      <c r="I10">
        <v>32.226724680070049</v>
      </c>
      <c r="J10">
        <v>49.334611189967397</v>
      </c>
      <c r="K10">
        <v>83.901125626041633</v>
      </c>
      <c r="L10">
        <v>99.31994486433193</v>
      </c>
      <c r="M10">
        <v>92.293037768485078</v>
      </c>
      <c r="N10">
        <v>97.585232701272545</v>
      </c>
      <c r="O10">
        <v>99.798797060196449</v>
      </c>
      <c r="P10">
        <v>100</v>
      </c>
      <c r="Q10">
        <v>100</v>
      </c>
      <c r="R10">
        <v>21.564939496601689</v>
      </c>
      <c r="S10">
        <v>32.407365292972869</v>
      </c>
      <c r="T10">
        <v>29.05965045518613</v>
      </c>
      <c r="U10">
        <v>39.693285333030957</v>
      </c>
      <c r="V10">
        <v>71.963100132341381</v>
      </c>
      <c r="W10" t="s">
        <v>146</v>
      </c>
      <c r="X10" t="s">
        <v>147</v>
      </c>
      <c r="Y10" t="s">
        <v>148</v>
      </c>
      <c r="Z10" t="s">
        <v>149</v>
      </c>
      <c r="AA10" t="s">
        <v>150</v>
      </c>
      <c r="AB10" t="s">
        <v>151</v>
      </c>
      <c r="AC10" t="s">
        <v>152</v>
      </c>
      <c r="AD10" t="s">
        <v>153</v>
      </c>
      <c r="AE10" t="s">
        <v>154</v>
      </c>
      <c r="AF10" t="s">
        <v>155</v>
      </c>
      <c r="AG10" t="s">
        <v>156</v>
      </c>
      <c r="AH10" t="s">
        <v>157</v>
      </c>
      <c r="AI10" t="s">
        <v>158</v>
      </c>
      <c r="AJ10">
        <v>24.136604678788139</v>
      </c>
      <c r="AK10">
        <v>100</v>
      </c>
      <c r="AL10">
        <v>90.576565264926316</v>
      </c>
      <c r="AM10">
        <v>94.506789362629817</v>
      </c>
      <c r="AN10">
        <v>44.070823051746743</v>
      </c>
      <c r="AO10">
        <v>92.013119068815357</v>
      </c>
      <c r="AP10">
        <v>55.974841871510478</v>
      </c>
      <c r="AQ10">
        <v>21.045325993884308</v>
      </c>
      <c r="AR10">
        <v>65.38780717199279</v>
      </c>
      <c r="AS10">
        <v>19.702055595888901</v>
      </c>
      <c r="AT10">
        <v>55.43860293684277</v>
      </c>
      <c r="AU10">
        <v>64.068502930945641</v>
      </c>
      <c r="AV10">
        <v>88.766623255503291</v>
      </c>
      <c r="AW10"/>
      <c r="AX10"/>
      <c r="AY10"/>
      <c r="AZ10"/>
      <c r="BA10"/>
      <c r="BB10"/>
      <c r="BC10"/>
      <c r="BD10"/>
      <c r="BE10"/>
      <c r="BF10"/>
      <c r="BG10"/>
      <c r="BH10"/>
      <c r="BI10"/>
      <c r="BJ10"/>
      <c r="BK10"/>
      <c r="BL10"/>
      <c r="BM10"/>
      <c r="BN10"/>
      <c r="BO10"/>
      <c r="BP10"/>
      <c r="BQ10"/>
      <c r="BR10"/>
      <c r="BS10"/>
      <c r="BT10"/>
      <c r="BU10"/>
      <c r="BV10"/>
      <c r="BW10"/>
      <c r="BX10"/>
    </row>
    <row r="11">
      <c r="A11" t="s">
        <v>400</v>
      </c>
      <c r="B11">
        <v>2000</v>
      </c>
      <c r="C11" t="s">
        <v>403</v>
      </c>
      <c r="D11">
        <v>30</v>
      </c>
      <c r="E11" t="s">
        <v>57</v>
      </c>
      <c r="F11" t="s">
        <v>48</v>
      </c>
      <c r="G11" t="s">
        <v>187</v>
      </c>
      <c r="H11">
        <v>72.203347655822299</v>
      </c>
      <c r="I11">
        <v>67.773275319929937</v>
      </c>
      <c r="J11">
        <v>50.665388810032397</v>
      </c>
      <c r="K11">
        <v>16.098874373958228</v>
      </c>
      <c r="L11">
        <v>0.6800551356680743</v>
      </c>
      <c r="M11">
        <v>7.7069622315148951</v>
      </c>
      <c r="N11">
        <v>2.414767298727448</v>
      </c>
      <c r="O11">
        <v>0.20120293980358789</v>
      </c>
      <c r="P11">
        <v>0</v>
      </c>
      <c r="Q11">
        <v>0</v>
      </c>
      <c r="R11">
        <v>78.43506050339839</v>
      </c>
      <c r="S11">
        <v>67.592634707027301</v>
      </c>
      <c r="T11">
        <v>70.940349544813941</v>
      </c>
      <c r="U11">
        <v>60.306714666968958</v>
      </c>
      <c r="V11">
        <v>28.03689986765858</v>
      </c>
      <c r="W11" t="s">
        <v>146</v>
      </c>
      <c r="X11" t="s">
        <v>147</v>
      </c>
      <c r="Y11" t="s">
        <v>148</v>
      </c>
      <c r="Z11" t="s">
        <v>149</v>
      </c>
      <c r="AA11" t="s">
        <v>150</v>
      </c>
      <c r="AB11" t="s">
        <v>151</v>
      </c>
      <c r="AC11" t="s">
        <v>152</v>
      </c>
      <c r="AD11" t="s">
        <v>153</v>
      </c>
      <c r="AE11" t="s">
        <v>154</v>
      </c>
      <c r="AF11" t="s">
        <v>155</v>
      </c>
      <c r="AG11" t="s">
        <v>156</v>
      </c>
      <c r="AH11" t="s">
        <v>157</v>
      </c>
      <c r="AI11" t="s">
        <v>158</v>
      </c>
      <c r="AJ11">
        <v>75.863395321211897</v>
      </c>
      <c r="AK11">
        <v>0</v>
      </c>
      <c r="AL11">
        <v>9.4234347350736893</v>
      </c>
      <c r="AM11">
        <v>5.4932106373700877</v>
      </c>
      <c r="AN11">
        <v>55.929176948253371</v>
      </c>
      <c r="AO11">
        <v>7.9868809311846327</v>
      </c>
      <c r="AP11">
        <v>44.02515812848943</v>
      </c>
      <c r="AQ11">
        <v>78.954674006115624</v>
      </c>
      <c r="AR11">
        <v>34.612192828007153</v>
      </c>
      <c r="AS11">
        <v>80.297944404111163</v>
      </c>
      <c r="AT11">
        <v>44.561397063157258</v>
      </c>
      <c r="AU11">
        <v>35.931497069054338</v>
      </c>
      <c r="AV11">
        <v>11.233376744496759</v>
      </c>
      <c r="AW11"/>
      <c r="AX11"/>
      <c r="AY11"/>
      <c r="AZ11"/>
      <c r="BA11"/>
      <c r="BB11"/>
      <c r="BC11"/>
      <c r="BD11"/>
      <c r="BE11"/>
      <c r="BF11"/>
      <c r="BG11"/>
      <c r="BH11"/>
      <c r="BI11"/>
      <c r="BJ11"/>
      <c r="BK11"/>
      <c r="BL11"/>
      <c r="BM11"/>
      <c r="BN11"/>
      <c r="BO11"/>
      <c r="BP11"/>
      <c r="BQ11"/>
      <c r="BR11"/>
      <c r="BS11"/>
      <c r="BT11"/>
      <c r="BU11"/>
      <c r="BV11"/>
      <c r="BW11"/>
      <c r="BX11"/>
    </row>
    <row r="12">
      <c r="A12" t="s">
        <v>400</v>
      </c>
      <c r="B12">
        <v>2000</v>
      </c>
      <c r="C12" t="s">
        <v>403</v>
      </c>
      <c r="D12">
        <v>31</v>
      </c>
      <c r="E12" t="s">
        <v>103</v>
      </c>
      <c r="F12" t="s">
        <v>49</v>
      </c>
      <c r="G12" t="s">
        <v>416</v>
      </c>
      <c r="H12">
        <v>5.714389674958575</v>
      </c>
      <c r="I12">
        <v>5.2477941367940506</v>
      </c>
      <c r="J12">
        <v>18.323571131958118</v>
      </c>
      <c r="K12">
        <v>60.788133102833378</v>
      </c>
      <c r="L12">
        <v>98.387242656428782</v>
      </c>
      <c r="M12">
        <v>31.541701692657121</v>
      </c>
      <c r="N12">
        <v>69.483634736528714</v>
      </c>
      <c r="O12">
        <v>96.447030777424018</v>
      </c>
      <c r="P12">
        <v>99.820556438609643</v>
      </c>
      <c r="Q12">
        <v>99.570657433387694</v>
      </c>
      <c r="R12">
        <v>3.9588587997902729</v>
      </c>
      <c r="S12">
        <v>4.4031146845520208</v>
      </c>
      <c r="T12">
        <v>5.2896477252923431</v>
      </c>
      <c r="U12">
        <v>15.429137830276691</v>
      </c>
      <c r="V12">
        <v>55.955486930218953</v>
      </c>
      <c r="W12" t="s">
        <v>146</v>
      </c>
      <c r="X12" t="s">
        <v>147</v>
      </c>
      <c r="Y12" t="s">
        <v>148</v>
      </c>
      <c r="Z12" t="s">
        <v>149</v>
      </c>
      <c r="AA12" t="s">
        <v>150</v>
      </c>
      <c r="AB12" t="s">
        <v>151</v>
      </c>
      <c r="AC12" t="s">
        <v>152</v>
      </c>
      <c r="AD12" t="s">
        <v>153</v>
      </c>
      <c r="AE12" t="s">
        <v>154</v>
      </c>
      <c r="AF12" t="s">
        <v>155</v>
      </c>
      <c r="AG12" t="s">
        <v>156</v>
      </c>
      <c r="AH12" t="s">
        <v>157</v>
      </c>
      <c r="AI12" t="s">
        <v>158</v>
      </c>
      <c r="AJ12">
        <v>5.6875695104235549</v>
      </c>
      <c r="AK12">
        <v>100</v>
      </c>
      <c r="AL12">
        <v>74.899283055117493</v>
      </c>
      <c r="AM12">
        <v>89.92273447377265</v>
      </c>
      <c r="AN12">
        <v>21.26969661268523</v>
      </c>
      <c r="AO12">
        <v>71.09109443218145</v>
      </c>
      <c r="AP12">
        <v>43.301137775054009</v>
      </c>
      <c r="AQ12">
        <v>1.723152795833601</v>
      </c>
      <c r="AR12">
        <v>48.94598992400018</v>
      </c>
      <c r="AS12">
        <v>3.6061102144956032</v>
      </c>
      <c r="AT12">
        <v>20.211603737410371</v>
      </c>
      <c r="AU12">
        <v>27.720900016798719</v>
      </c>
      <c r="AV12">
        <v>67.27343751952472</v>
      </c>
      <c r="AW12"/>
      <c r="AX12"/>
      <c r="AY12"/>
      <c r="AZ12"/>
      <c r="BA12"/>
      <c r="BB12"/>
      <c r="BC12"/>
      <c r="BD12"/>
      <c r="BE12"/>
      <c r="BF12"/>
      <c r="BG12"/>
      <c r="BH12"/>
      <c r="BI12"/>
      <c r="BJ12"/>
      <c r="BK12"/>
      <c r="BL12"/>
      <c r="BM12"/>
      <c r="BN12"/>
      <c r="BO12"/>
      <c r="BP12"/>
      <c r="BQ12"/>
      <c r="BR12"/>
      <c r="BS12"/>
      <c r="BT12"/>
      <c r="BU12"/>
      <c r="BV12"/>
      <c r="BW12"/>
      <c r="BX12"/>
    </row>
    <row r="13">
      <c r="A13" t="s">
        <v>400</v>
      </c>
      <c r="B13">
        <v>2000</v>
      </c>
      <c r="C13" t="s">
        <v>403</v>
      </c>
      <c r="D13">
        <v>32</v>
      </c>
      <c r="E13" t="s">
        <v>103</v>
      </c>
      <c r="F13" t="s">
        <v>48</v>
      </c>
      <c r="G13" t="s">
        <v>187</v>
      </c>
      <c r="H13">
        <v>94.285610325041404</v>
      </c>
      <c r="I13">
        <v>94.752205863205987</v>
      </c>
      <c r="J13">
        <v>81.676428868041654</v>
      </c>
      <c r="K13">
        <v>39.211866897166573</v>
      </c>
      <c r="L13">
        <v>1.612757343571227</v>
      </c>
      <c r="M13">
        <v>68.458298307342901</v>
      </c>
      <c r="N13">
        <v>30.516365263471371</v>
      </c>
      <c r="O13">
        <v>3.5529692225760048</v>
      </c>
      <c r="P13">
        <v>0.17944356139037049</v>
      </c>
      <c r="Q13">
        <v>0.42934256661229891</v>
      </c>
      <c r="R13">
        <v>96.041141200209722</v>
      </c>
      <c r="S13">
        <v>95.596885315447992</v>
      </c>
      <c r="T13">
        <v>94.710352274707674</v>
      </c>
      <c r="U13">
        <v>84.570862169723199</v>
      </c>
      <c r="V13">
        <v>44.044513069780912</v>
      </c>
      <c r="W13" t="s">
        <v>146</v>
      </c>
      <c r="X13" t="s">
        <v>147</v>
      </c>
      <c r="Y13" t="s">
        <v>148</v>
      </c>
      <c r="Z13" t="s">
        <v>149</v>
      </c>
      <c r="AA13" t="s">
        <v>150</v>
      </c>
      <c r="AB13" t="s">
        <v>151</v>
      </c>
      <c r="AC13" t="s">
        <v>152</v>
      </c>
      <c r="AD13" t="s">
        <v>153</v>
      </c>
      <c r="AE13" t="s">
        <v>154</v>
      </c>
      <c r="AF13" t="s">
        <v>155</v>
      </c>
      <c r="AG13" t="s">
        <v>156</v>
      </c>
      <c r="AH13" t="s">
        <v>157</v>
      </c>
      <c r="AI13" t="s">
        <v>158</v>
      </c>
      <c r="AJ13">
        <v>94.312430489576471</v>
      </c>
      <c r="AK13">
        <v>0</v>
      </c>
      <c r="AL13">
        <v>25.100716944882478</v>
      </c>
      <c r="AM13">
        <v>10.07726552622719</v>
      </c>
      <c r="AN13">
        <v>78.730303387314848</v>
      </c>
      <c r="AO13">
        <v>28.90890556781854</v>
      </c>
      <c r="AP13">
        <v>56.698862224945927</v>
      </c>
      <c r="AQ13">
        <v>98.276847204166444</v>
      </c>
      <c r="AR13">
        <v>51.05401007599972</v>
      </c>
      <c r="AS13">
        <v>96.393889785504385</v>
      </c>
      <c r="AT13">
        <v>79.788396262589686</v>
      </c>
      <c r="AU13">
        <v>72.279099983201235</v>
      </c>
      <c r="AV13">
        <v>32.726562480475472</v>
      </c>
      <c r="AW13"/>
      <c r="AX13"/>
      <c r="AY13"/>
      <c r="AZ13"/>
      <c r="BA13"/>
      <c r="BB13"/>
      <c r="BC13"/>
      <c r="BD13"/>
      <c r="BE13"/>
      <c r="BF13"/>
      <c r="BG13"/>
      <c r="BH13"/>
      <c r="BI13"/>
      <c r="BJ13"/>
      <c r="BK13"/>
      <c r="BL13"/>
      <c r="BM13"/>
      <c r="BN13"/>
      <c r="BO13"/>
      <c r="BP13"/>
      <c r="BQ13"/>
      <c r="BR13"/>
      <c r="BS13"/>
      <c r="BT13"/>
      <c r="BU13"/>
      <c r="BV13"/>
      <c r="BW13"/>
      <c r="BX13"/>
    </row>
    <row r="14">
      <c r="A14" t="s">
        <v>400</v>
      </c>
      <c r="B14">
        <v>2000</v>
      </c>
      <c r="C14" t="s">
        <v>403</v>
      </c>
      <c r="D14">
        <v>35</v>
      </c>
      <c r="E14" t="s">
        <v>55</v>
      </c>
      <c r="F14" t="s">
        <v>49</v>
      </c>
      <c r="G14" t="s">
        <v>187</v>
      </c>
      <c r="H14">
        <v>6.2973709976236538</v>
      </c>
      <c r="I14">
        <v>5.6083642885043918</v>
      </c>
      <c r="J14">
        <v>19.795121846081859</v>
      </c>
      <c r="K14">
        <v>61.915425826258073</v>
      </c>
      <c r="L14">
        <v>98.461398220944076</v>
      </c>
      <c r="M14">
        <v>34.346698043657867</v>
      </c>
      <c r="N14">
        <v>70.779102073737164</v>
      </c>
      <c r="O14">
        <v>96.447030777424018</v>
      </c>
      <c r="P14">
        <v>99.820556438609643</v>
      </c>
      <c r="Q14">
        <v>99.570657433387694</v>
      </c>
      <c r="R14">
        <v>4.4598064960687669</v>
      </c>
      <c r="S14">
        <v>4.6175988961745027</v>
      </c>
      <c r="T14">
        <v>5.6311733073609798</v>
      </c>
      <c r="U14">
        <v>16.847602914029238</v>
      </c>
      <c r="V14">
        <v>56.865182364786818</v>
      </c>
      <c r="W14" t="s">
        <v>146</v>
      </c>
      <c r="X14" t="s">
        <v>147</v>
      </c>
      <c r="Y14" t="s">
        <v>148</v>
      </c>
      <c r="Z14" t="s">
        <v>149</v>
      </c>
      <c r="AA14" t="s">
        <v>150</v>
      </c>
      <c r="AB14" t="s">
        <v>151</v>
      </c>
      <c r="AC14" t="s">
        <v>152</v>
      </c>
      <c r="AD14" t="s">
        <v>153</v>
      </c>
      <c r="AE14" t="s">
        <v>154</v>
      </c>
      <c r="AF14" t="s">
        <v>155</v>
      </c>
      <c r="AG14" t="s">
        <v>156</v>
      </c>
      <c r="AH14" t="s">
        <v>157</v>
      </c>
      <c r="AI14" t="s">
        <v>158</v>
      </c>
      <c r="AJ14">
        <v>5.9924215720095892</v>
      </c>
      <c r="AK14">
        <v>100</v>
      </c>
      <c r="AL14">
        <v>75.363755046807725</v>
      </c>
      <c r="AM14">
        <v>90.460645681020125</v>
      </c>
      <c r="AN14">
        <v>21.68282413133894</v>
      </c>
      <c r="AO14">
        <v>72.36087943061338</v>
      </c>
      <c r="AP14">
        <v>45.43022599042537</v>
      </c>
      <c r="AQ14">
        <v>1.723152795833601</v>
      </c>
      <c r="AR14">
        <v>51.359240645264933</v>
      </c>
      <c r="AS14">
        <v>4.0517872204271388</v>
      </c>
      <c r="AT14">
        <v>21.406858442029989</v>
      </c>
      <c r="AU14">
        <v>28.366169822672539</v>
      </c>
      <c r="AV14">
        <v>68.115344825980031</v>
      </c>
      <c r="AW14"/>
      <c r="AX14"/>
      <c r="AY14"/>
      <c r="AZ14"/>
      <c r="BA14"/>
      <c r="BB14"/>
      <c r="BC14"/>
      <c r="BD14"/>
      <c r="BE14"/>
      <c r="BF14"/>
      <c r="BG14"/>
      <c r="BH14"/>
      <c r="BI14"/>
      <c r="BJ14"/>
      <c r="BK14"/>
      <c r="BL14"/>
      <c r="BM14"/>
      <c r="BN14"/>
      <c r="BO14"/>
      <c r="BP14"/>
      <c r="BQ14"/>
      <c r="BR14"/>
      <c r="BS14"/>
      <c r="BT14"/>
      <c r="BU14"/>
      <c r="BV14"/>
      <c r="BW14"/>
      <c r="BX14"/>
    </row>
    <row r="15">
      <c r="A15" t="s">
        <v>400</v>
      </c>
      <c r="B15">
        <v>2000</v>
      </c>
      <c r="C15" t="s">
        <v>403</v>
      </c>
      <c r="D15">
        <v>36</v>
      </c>
      <c r="E15" t="s">
        <v>55</v>
      </c>
      <c r="F15" t="s">
        <v>48</v>
      </c>
      <c r="G15" t="s">
        <v>187</v>
      </c>
      <c r="H15">
        <v>93.702629002376312</v>
      </c>
      <c r="I15">
        <v>94.391635711495653</v>
      </c>
      <c r="J15">
        <v>80.204878153917903</v>
      </c>
      <c r="K15">
        <v>38.084574173741842</v>
      </c>
      <c r="L15">
        <v>1.5386017790559381</v>
      </c>
      <c r="M15">
        <v>65.653301956342176</v>
      </c>
      <c r="N15">
        <v>29.220897926262911</v>
      </c>
      <c r="O15">
        <v>3.5529692225760048</v>
      </c>
      <c r="P15">
        <v>0.17944356139037049</v>
      </c>
      <c r="Q15">
        <v>0.42934256661229891</v>
      </c>
      <c r="R15">
        <v>95.540193503931235</v>
      </c>
      <c r="S15">
        <v>95.382401103825515</v>
      </c>
      <c r="T15">
        <v>94.368826692639033</v>
      </c>
      <c r="U15">
        <v>83.152397085970662</v>
      </c>
      <c r="V15">
        <v>43.134817635213061</v>
      </c>
      <c r="W15" t="s">
        <v>146</v>
      </c>
      <c r="X15" t="s">
        <v>147</v>
      </c>
      <c r="Y15" t="s">
        <v>148</v>
      </c>
      <c r="Z15" t="s">
        <v>149</v>
      </c>
      <c r="AA15" t="s">
        <v>150</v>
      </c>
      <c r="AB15" t="s">
        <v>151</v>
      </c>
      <c r="AC15" t="s">
        <v>152</v>
      </c>
      <c r="AD15" t="s">
        <v>153</v>
      </c>
      <c r="AE15" t="s">
        <v>154</v>
      </c>
      <c r="AF15" t="s">
        <v>155</v>
      </c>
      <c r="AG15" t="s">
        <v>156</v>
      </c>
      <c r="AH15" t="s">
        <v>157</v>
      </c>
      <c r="AI15" t="s">
        <v>158</v>
      </c>
      <c r="AJ15">
        <v>94.007578427990424</v>
      </c>
      <c r="AK15">
        <v>0</v>
      </c>
      <c r="AL15">
        <v>24.636244953192271</v>
      </c>
      <c r="AM15">
        <v>9.5393543189797541</v>
      </c>
      <c r="AN15">
        <v>78.317175868661153</v>
      </c>
      <c r="AO15">
        <v>27.63912056938662</v>
      </c>
      <c r="AP15">
        <v>54.569774009574537</v>
      </c>
      <c r="AQ15">
        <v>98.276847204166444</v>
      </c>
      <c r="AR15">
        <v>48.640759354734968</v>
      </c>
      <c r="AS15">
        <v>95.948212779572856</v>
      </c>
      <c r="AT15">
        <v>78.593141557970057</v>
      </c>
      <c r="AU15">
        <v>71.633830177327454</v>
      </c>
      <c r="AV15">
        <v>31.88465517402015</v>
      </c>
      <c r="AW15"/>
      <c r="AX15"/>
      <c r="AY15"/>
      <c r="AZ15"/>
      <c r="BA15"/>
      <c r="BB15"/>
      <c r="BC15"/>
      <c r="BD15"/>
      <c r="BE15"/>
      <c r="BF15"/>
      <c r="BG15"/>
      <c r="BH15"/>
      <c r="BI15"/>
      <c r="BJ15"/>
      <c r="BK15"/>
      <c r="BL15"/>
      <c r="BM15"/>
      <c r="BN15"/>
      <c r="BO15"/>
      <c r="BP15"/>
      <c r="BQ15"/>
      <c r="BR15"/>
      <c r="BS15"/>
      <c r="BT15"/>
      <c r="BU15"/>
      <c r="BV15"/>
      <c r="BW15"/>
      <c r="BX15"/>
    </row>
    <row r="16">
      <c r="A16" t="s">
        <v>400</v>
      </c>
      <c r="B16">
        <v>2000</v>
      </c>
      <c r="C16" t="s">
        <v>403</v>
      </c>
      <c r="D16">
        <v>37</v>
      </c>
      <c r="E16" t="s">
        <v>159</v>
      </c>
      <c r="F16" t="s">
        <v>49</v>
      </c>
      <c r="G16" t="s">
        <v>417</v>
      </c>
      <c r="H16">
        <v>6.2879894252602426</v>
      </c>
      <c r="I16">
        <v>5.4656351648263559</v>
      </c>
      <c r="J16">
        <v>19.04246931725535</v>
      </c>
      <c r="K16">
        <v>61.884635502271202</v>
      </c>
      <c r="L16">
        <v>98.461398220944076</v>
      </c>
      <c r="M16">
        <v>34.227636219899459</v>
      </c>
      <c r="N16">
        <v>70.779102073737164</v>
      </c>
      <c r="O16">
        <v>96.447030777424018</v>
      </c>
      <c r="P16">
        <v>99.820556438609643</v>
      </c>
      <c r="Q16">
        <v>99.570657433387694</v>
      </c>
      <c r="R16">
        <v>4.44555970597012</v>
      </c>
      <c r="S16">
        <v>4.5462755369591417</v>
      </c>
      <c r="T16">
        <v>5.3729524057128524</v>
      </c>
      <c r="U16">
        <v>16.119054273312958</v>
      </c>
      <c r="V16">
        <v>56.594927877786738</v>
      </c>
      <c r="W16" t="s">
        <v>146</v>
      </c>
      <c r="X16" t="s">
        <v>147</v>
      </c>
      <c r="Y16" t="s">
        <v>148</v>
      </c>
      <c r="Z16" t="s">
        <v>149</v>
      </c>
      <c r="AA16" t="s">
        <v>150</v>
      </c>
      <c r="AB16" t="s">
        <v>151</v>
      </c>
      <c r="AC16" t="s">
        <v>152</v>
      </c>
      <c r="AD16" t="s">
        <v>153</v>
      </c>
      <c r="AE16" t="s">
        <v>154</v>
      </c>
      <c r="AF16" t="s">
        <v>155</v>
      </c>
      <c r="AG16" t="s">
        <v>156</v>
      </c>
      <c r="AH16" t="s">
        <v>157</v>
      </c>
      <c r="AI16" t="s">
        <v>158</v>
      </c>
      <c r="AJ16">
        <v>5.9924215720095892</v>
      </c>
      <c r="AK16">
        <v>100</v>
      </c>
      <c r="AL16">
        <v>75.336301158134845</v>
      </c>
      <c r="AM16">
        <v>90.460645681020125</v>
      </c>
      <c r="AN16">
        <v>21.68282413133894</v>
      </c>
      <c r="AO16">
        <v>72.36087943061338</v>
      </c>
      <c r="AP16">
        <v>44.912494991570171</v>
      </c>
      <c r="AQ16">
        <v>1.723152795833601</v>
      </c>
      <c r="AR16">
        <v>51.359240645264933</v>
      </c>
      <c r="AS16">
        <v>3.7706753683574541</v>
      </c>
      <c r="AT16">
        <v>20.367199093299849</v>
      </c>
      <c r="AU16">
        <v>28.05516470104514</v>
      </c>
      <c r="AV16">
        <v>68.115344825980031</v>
      </c>
      <c r="AW16"/>
      <c r="AX16"/>
      <c r="AY16"/>
      <c r="AZ16"/>
      <c r="BA16"/>
      <c r="BB16"/>
      <c r="BC16"/>
      <c r="BD16"/>
      <c r="BE16"/>
      <c r="BF16"/>
      <c r="BG16"/>
      <c r="BH16"/>
      <c r="BI16"/>
      <c r="BJ16"/>
      <c r="BK16"/>
      <c r="BL16"/>
      <c r="BM16"/>
      <c r="BN16"/>
      <c r="BO16"/>
      <c r="BP16"/>
      <c r="BQ16"/>
      <c r="BR16"/>
      <c r="BS16"/>
      <c r="BT16"/>
      <c r="BU16"/>
      <c r="BV16"/>
      <c r="BW16"/>
      <c r="BX16"/>
    </row>
    <row r="17">
      <c r="A17" t="s">
        <v>400</v>
      </c>
      <c r="B17">
        <v>2000</v>
      </c>
      <c r="C17" t="s">
        <v>403</v>
      </c>
      <c r="D17">
        <v>38</v>
      </c>
      <c r="E17" t="s">
        <v>159</v>
      </c>
      <c r="F17" t="s">
        <v>48</v>
      </c>
      <c r="G17" t="s">
        <v>187</v>
      </c>
      <c r="H17">
        <v>93.712010574739736</v>
      </c>
      <c r="I17">
        <v>94.534364835173676</v>
      </c>
      <c r="J17">
        <v>80.957530682744405</v>
      </c>
      <c r="K17">
        <v>38.115364497728713</v>
      </c>
      <c r="L17">
        <v>1.5386017790559381</v>
      </c>
      <c r="M17">
        <v>65.772363780100591</v>
      </c>
      <c r="N17">
        <v>29.220897926262911</v>
      </c>
      <c r="O17">
        <v>3.5529692225760048</v>
      </c>
      <c r="P17">
        <v>0.17944356139037049</v>
      </c>
      <c r="Q17">
        <v>0.42934256661229891</v>
      </c>
      <c r="R17">
        <v>95.55444029402986</v>
      </c>
      <c r="S17">
        <v>95.453724463040885</v>
      </c>
      <c r="T17">
        <v>94.627047594287163</v>
      </c>
      <c r="U17">
        <v>83.880945726686946</v>
      </c>
      <c r="V17">
        <v>43.405072122213127</v>
      </c>
      <c r="W17" t="s">
        <v>146</v>
      </c>
      <c r="X17" t="s">
        <v>147</v>
      </c>
      <c r="Y17" t="s">
        <v>148</v>
      </c>
      <c r="Z17" t="s">
        <v>149</v>
      </c>
      <c r="AA17" t="s">
        <v>150</v>
      </c>
      <c r="AB17" t="s">
        <v>151</v>
      </c>
      <c r="AC17" t="s">
        <v>152</v>
      </c>
      <c r="AD17" t="s">
        <v>153</v>
      </c>
      <c r="AE17" t="s">
        <v>154</v>
      </c>
      <c r="AF17" t="s">
        <v>155</v>
      </c>
      <c r="AG17" t="s">
        <v>156</v>
      </c>
      <c r="AH17" t="s">
        <v>157</v>
      </c>
      <c r="AI17" t="s">
        <v>158</v>
      </c>
      <c r="AJ17">
        <v>94.007578427990424</v>
      </c>
      <c r="AK17">
        <v>0</v>
      </c>
      <c r="AL17">
        <v>24.663698841865141</v>
      </c>
      <c r="AM17">
        <v>9.5393543189797541</v>
      </c>
      <c r="AN17">
        <v>78.317175868661153</v>
      </c>
      <c r="AO17">
        <v>27.63912056938662</v>
      </c>
      <c r="AP17">
        <v>55.087505008429751</v>
      </c>
      <c r="AQ17">
        <v>98.276847204166444</v>
      </c>
      <c r="AR17">
        <v>48.640759354734968</v>
      </c>
      <c r="AS17">
        <v>96.229324631642541</v>
      </c>
      <c r="AT17">
        <v>79.632800906700211</v>
      </c>
      <c r="AU17">
        <v>71.944835298954828</v>
      </c>
      <c r="AV17">
        <v>31.88465517402015</v>
      </c>
      <c r="AW17"/>
      <c r="AX17"/>
      <c r="AY17"/>
      <c r="AZ17"/>
      <c r="BA17"/>
      <c r="BB17"/>
      <c r="BC17"/>
      <c r="BD17"/>
      <c r="BE17"/>
      <c r="BF17"/>
      <c r="BG17"/>
      <c r="BH17"/>
      <c r="BI17"/>
      <c r="BJ17"/>
      <c r="BK17"/>
      <c r="BL17"/>
      <c r="BM17"/>
      <c r="BN17"/>
      <c r="BO17"/>
      <c r="BP17"/>
      <c r="BQ17"/>
      <c r="BR17"/>
      <c r="BS17"/>
      <c r="BT17"/>
      <c r="BU17"/>
      <c r="BV17"/>
      <c r="BW17"/>
      <c r="BX17"/>
    </row>
    <row r="18">
      <c r="A18" t="s">
        <v>400</v>
      </c>
      <c r="B18">
        <v>2000</v>
      </c>
      <c r="C18" t="s">
        <v>403</v>
      </c>
      <c r="D18">
        <v>41</v>
      </c>
      <c r="E18" t="s">
        <v>56</v>
      </c>
      <c r="F18" t="s">
        <v>49</v>
      </c>
      <c r="G18" t="s">
        <v>187</v>
      </c>
      <c r="H18">
        <v>16.223816491192309</v>
      </c>
      <c r="I18">
        <v>12.733264590143641</v>
      </c>
      <c r="J18">
        <v>8.0856289967194428</v>
      </c>
      <c r="K18">
        <v>2.829169258980837</v>
      </c>
      <c r="L18">
        <v>0</v>
      </c>
      <c r="M18">
        <v>1.8991552849848199</v>
      </c>
      <c r="N18">
        <v>0.47421533936566601</v>
      </c>
      <c r="O18">
        <v>0</v>
      </c>
      <c r="P18">
        <v>0</v>
      </c>
      <c r="Q18">
        <v>0</v>
      </c>
      <c r="R18">
        <v>18.659152896265031</v>
      </c>
      <c r="S18">
        <v>14.97851868086077</v>
      </c>
      <c r="T18">
        <v>12.18800044279719</v>
      </c>
      <c r="U18">
        <v>8.2056970841088148</v>
      </c>
      <c r="V18">
        <v>4.9836146773603618</v>
      </c>
      <c r="W18" t="s">
        <v>146</v>
      </c>
      <c r="X18" t="s">
        <v>147</v>
      </c>
      <c r="Y18" t="s">
        <v>148</v>
      </c>
      <c r="Z18" t="s">
        <v>149</v>
      </c>
      <c r="AA18" t="s">
        <v>150</v>
      </c>
      <c r="AB18" t="s">
        <v>151</v>
      </c>
      <c r="AC18" t="s">
        <v>152</v>
      </c>
      <c r="AD18" t="s">
        <v>153</v>
      </c>
      <c r="AE18" t="s">
        <v>154</v>
      </c>
      <c r="AF18" t="s">
        <v>155</v>
      </c>
      <c r="AG18" t="s">
        <v>156</v>
      </c>
      <c r="AH18" t="s">
        <v>157</v>
      </c>
      <c r="AI18" t="s">
        <v>158</v>
      </c>
      <c r="AJ18">
        <v>15.38477367367673</v>
      </c>
      <c r="AK18">
        <v>0</v>
      </c>
      <c r="AL18">
        <v>0.58362807929593097</v>
      </c>
      <c r="AM18">
        <v>0.64306925921318014</v>
      </c>
      <c r="AN18">
        <v>16.960291848121312</v>
      </c>
      <c r="AO18">
        <v>1.8346451215258111</v>
      </c>
      <c r="AP18">
        <v>15.39072239323165</v>
      </c>
      <c r="AQ18">
        <v>11.65159834276807</v>
      </c>
      <c r="AR18">
        <v>4.8310305381950354</v>
      </c>
      <c r="AS18">
        <v>10.11201481938342</v>
      </c>
      <c r="AT18">
        <v>7.9177153119285357</v>
      </c>
      <c r="AU18">
        <v>11.90048724338469</v>
      </c>
      <c r="AV18">
        <v>0.4112538628190559</v>
      </c>
      <c r="AW18"/>
      <c r="AX18"/>
      <c r="AY18"/>
      <c r="AZ18"/>
      <c r="BA18"/>
      <c r="BB18"/>
      <c r="BC18"/>
      <c r="BD18"/>
      <c r="BE18"/>
      <c r="BF18"/>
      <c r="BG18"/>
      <c r="BH18"/>
      <c r="BI18"/>
      <c r="BJ18"/>
      <c r="BK18"/>
      <c r="BL18"/>
      <c r="BM18"/>
      <c r="BN18"/>
      <c r="BO18"/>
      <c r="BP18"/>
      <c r="BQ18"/>
      <c r="BR18"/>
      <c r="BS18"/>
      <c r="BT18"/>
      <c r="BU18"/>
      <c r="BV18"/>
      <c r="BW18"/>
      <c r="BX18"/>
    </row>
    <row r="19">
      <c r="A19" t="s">
        <v>400</v>
      </c>
      <c r="B19">
        <v>2000</v>
      </c>
      <c r="C19" t="s">
        <v>403</v>
      </c>
      <c r="D19">
        <v>42</v>
      </c>
      <c r="E19" t="s">
        <v>56</v>
      </c>
      <c r="F19" t="s">
        <v>48</v>
      </c>
      <c r="G19" t="s">
        <v>418</v>
      </c>
      <c r="H19">
        <v>83.776183508807691</v>
      </c>
      <c r="I19">
        <v>87.266735409856466</v>
      </c>
      <c r="J19">
        <v>91.914371003280564</v>
      </c>
      <c r="K19">
        <v>97.170830741019159</v>
      </c>
      <c r="L19">
        <v>100</v>
      </c>
      <c r="M19">
        <v>98.100844715015185</v>
      </c>
      <c r="N19">
        <v>99.525784660634329</v>
      </c>
      <c r="O19">
        <v>100</v>
      </c>
      <c r="P19">
        <v>100</v>
      </c>
      <c r="Q19">
        <v>100</v>
      </c>
      <c r="R19">
        <v>81.340847103734987</v>
      </c>
      <c r="S19">
        <v>85.02148131913934</v>
      </c>
      <c r="T19">
        <v>87.81199955720281</v>
      </c>
      <c r="U19">
        <v>91.794302915891222</v>
      </c>
      <c r="V19">
        <v>95.016385322639636</v>
      </c>
      <c r="W19" t="s">
        <v>146</v>
      </c>
      <c r="X19" t="s">
        <v>147</v>
      </c>
      <c r="Y19" t="s">
        <v>148</v>
      </c>
      <c r="Z19" t="s">
        <v>149</v>
      </c>
      <c r="AA19" t="s">
        <v>150</v>
      </c>
      <c r="AB19" t="s">
        <v>151</v>
      </c>
      <c r="AC19" t="s">
        <v>152</v>
      </c>
      <c r="AD19" t="s">
        <v>153</v>
      </c>
      <c r="AE19" t="s">
        <v>154</v>
      </c>
      <c r="AF19" t="s">
        <v>155</v>
      </c>
      <c r="AG19" t="s">
        <v>156</v>
      </c>
      <c r="AH19" t="s">
        <v>157</v>
      </c>
      <c r="AI19" t="s">
        <v>158</v>
      </c>
      <c r="AJ19">
        <v>84.615226326323295</v>
      </c>
      <c r="AK19">
        <v>100</v>
      </c>
      <c r="AL19">
        <v>99.416371920704066</v>
      </c>
      <c r="AM19">
        <v>99.356930740786837</v>
      </c>
      <c r="AN19">
        <v>83.039708151878713</v>
      </c>
      <c r="AO19">
        <v>98.16535487847419</v>
      </c>
      <c r="AP19">
        <v>84.609277606768373</v>
      </c>
      <c r="AQ19">
        <v>88.34840165723196</v>
      </c>
      <c r="AR19">
        <v>95.168969461804934</v>
      </c>
      <c r="AS19">
        <v>89.887985180616639</v>
      </c>
      <c r="AT19">
        <v>92.08228468807151</v>
      </c>
      <c r="AU19">
        <v>88.099512756615312</v>
      </c>
      <c r="AV19">
        <v>99.588746137180948</v>
      </c>
      <c r="AW19"/>
      <c r="AX19"/>
      <c r="AY19"/>
      <c r="AZ19"/>
      <c r="BA19"/>
      <c r="BB19"/>
      <c r="BC19"/>
      <c r="BD19"/>
      <c r="BE19"/>
      <c r="BF19"/>
      <c r="BG19"/>
      <c r="BH19"/>
      <c r="BI19"/>
      <c r="BJ19"/>
      <c r="BK19"/>
      <c r="BL19"/>
      <c r="BM19"/>
      <c r="BN19"/>
      <c r="BO19"/>
      <c r="BP19"/>
      <c r="BQ19"/>
      <c r="BR19"/>
      <c r="BS19"/>
      <c r="BT19"/>
      <c r="BU19"/>
      <c r="BV19"/>
      <c r="BW19"/>
      <c r="BX19"/>
    </row>
    <row r="20">
      <c r="A20" t="s">
        <v>400</v>
      </c>
      <c r="B20">
        <v>2000</v>
      </c>
      <c r="C20" t="s">
        <v>403</v>
      </c>
      <c r="D20">
        <v>58</v>
      </c>
      <c r="E20" t="s">
        <v>160</v>
      </c>
      <c r="F20" t="s">
        <v>161</v>
      </c>
      <c r="G20" t="s">
        <v>187</v>
      </c>
      <c r="H20">
        <v>1.029219567435893</v>
      </c>
      <c r="I20">
        <v>1.3289599860764381</v>
      </c>
      <c r="J20">
        <v>4.4092289492752679</v>
      </c>
      <c r="K20">
        <v>31.298176286388379</v>
      </c>
      <c r="L20">
        <v>81.500454304202279</v>
      </c>
      <c r="M20">
        <v>12.07298684720376</v>
      </c>
      <c r="N20">
        <v>38.950546248418703</v>
      </c>
      <c r="O20">
        <v>67.110394762564724</v>
      </c>
      <c r="P20">
        <v>82.272316636875459</v>
      </c>
      <c r="Q20">
        <v>90.011890580637726</v>
      </c>
      <c r="R20">
        <v>0.1228295524398218</v>
      </c>
      <c r="S20">
        <v>0.89779666832067662</v>
      </c>
      <c r="T20">
        <v>1.568211647304744</v>
      </c>
      <c r="U20">
        <v>2.9076230102445311</v>
      </c>
      <c r="V20">
        <v>29.11748477718012</v>
      </c>
      <c r="W20" t="s">
        <v>146</v>
      </c>
      <c r="X20" t="s">
        <v>147</v>
      </c>
      <c r="Y20" t="s">
        <v>148</v>
      </c>
      <c r="Z20" t="s">
        <v>149</v>
      </c>
      <c r="AA20" t="s">
        <v>150</v>
      </c>
      <c r="AB20" t="s">
        <v>151</v>
      </c>
      <c r="AC20" t="s">
        <v>152</v>
      </c>
      <c r="AD20" t="s">
        <v>153</v>
      </c>
      <c r="AE20" t="s">
        <v>154</v>
      </c>
      <c r="AF20" t="s">
        <v>155</v>
      </c>
      <c r="AG20" t="s">
        <v>156</v>
      </c>
      <c r="AH20" t="s">
        <v>157</v>
      </c>
      <c r="AI20" t="s">
        <v>158</v>
      </c>
      <c r="AJ20">
        <v>4.2397208727248623</v>
      </c>
      <c r="AK20">
        <v>85.831280264707303</v>
      </c>
      <c r="AL20">
        <v>46.28627867951046</v>
      </c>
      <c r="AM20">
        <v>62.766896628877412</v>
      </c>
      <c r="AN20">
        <v>8.0743222826439922</v>
      </c>
      <c r="AO20">
        <v>51.659464007443717</v>
      </c>
      <c r="AP20">
        <v>28.340883071764821</v>
      </c>
      <c r="AQ20">
        <v>0.27746902960339148</v>
      </c>
      <c r="AR20">
        <v>10.16143293175603</v>
      </c>
      <c r="AS20">
        <v>1.0270514237823181</v>
      </c>
      <c r="AT20">
        <v>11.467108943952891</v>
      </c>
      <c r="AU20">
        <v>20.234417095663659</v>
      </c>
      <c r="AV20">
        <v>32.50184326798756</v>
      </c>
      <c r="AW20"/>
      <c r="AX20"/>
      <c r="AY20"/>
      <c r="AZ20"/>
      <c r="BA20"/>
      <c r="BB20"/>
      <c r="BC20"/>
      <c r="BD20"/>
      <c r="BE20"/>
      <c r="BF20"/>
      <c r="BG20"/>
      <c r="BH20"/>
      <c r="BI20"/>
      <c r="BJ20"/>
      <c r="BK20"/>
      <c r="BL20"/>
      <c r="BM20"/>
      <c r="BN20"/>
      <c r="BO20"/>
      <c r="BP20"/>
      <c r="BQ20"/>
      <c r="BR20"/>
      <c r="BS20"/>
      <c r="BT20"/>
      <c r="BU20"/>
      <c r="BV20"/>
      <c r="BW20"/>
      <c r="BX20"/>
    </row>
    <row r="21">
      <c r="A21" t="s">
        <v>400</v>
      </c>
      <c r="B21">
        <v>2000</v>
      </c>
      <c r="C21" t="s">
        <v>403</v>
      </c>
      <c r="D21">
        <v>59</v>
      </c>
      <c r="E21" t="s">
        <v>160</v>
      </c>
      <c r="F21" t="s">
        <v>162</v>
      </c>
      <c r="G21" t="s">
        <v>187</v>
      </c>
      <c r="H21">
        <v>4.6981105051664116</v>
      </c>
      <c r="I21">
        <v>3.9188341507176139</v>
      </c>
      <c r="J21">
        <v>13.916554010437331</v>
      </c>
      <c r="K21">
        <v>29.489956816445051</v>
      </c>
      <c r="L21">
        <v>16.886788352226581</v>
      </c>
      <c r="M21">
        <v>19.46871484545337</v>
      </c>
      <c r="N21">
        <v>30.533088488109911</v>
      </c>
      <c r="O21">
        <v>29.336636014859309</v>
      </c>
      <c r="P21">
        <v>17.54823980173423</v>
      </c>
      <c r="Q21">
        <v>9.5587668527499634</v>
      </c>
      <c r="R21">
        <v>3.8496593615976362</v>
      </c>
      <c r="S21">
        <v>3.5053180162313442</v>
      </c>
      <c r="T21">
        <v>3.7214360779875979</v>
      </c>
      <c r="U21">
        <v>12.524312723326601</v>
      </c>
      <c r="V21">
        <v>26.838002153038939</v>
      </c>
      <c r="W21" t="s">
        <v>146</v>
      </c>
      <c r="X21" t="s">
        <v>147</v>
      </c>
      <c r="Y21" t="s">
        <v>148</v>
      </c>
      <c r="Z21" t="s">
        <v>149</v>
      </c>
      <c r="AA21" t="s">
        <v>150</v>
      </c>
      <c r="AB21" t="s">
        <v>151</v>
      </c>
      <c r="AC21" t="s">
        <v>152</v>
      </c>
      <c r="AD21" t="s">
        <v>153</v>
      </c>
      <c r="AE21" t="s">
        <v>154</v>
      </c>
      <c r="AF21" t="s">
        <v>155</v>
      </c>
      <c r="AG21" t="s">
        <v>156</v>
      </c>
      <c r="AH21" t="s">
        <v>157</v>
      </c>
      <c r="AI21" t="s">
        <v>158</v>
      </c>
      <c r="AJ21">
        <v>1.447848637698691</v>
      </c>
      <c r="AK21">
        <v>14.16871973529258</v>
      </c>
      <c r="AL21">
        <v>28.654394131484629</v>
      </c>
      <c r="AM21">
        <v>27.155837844895249</v>
      </c>
      <c r="AN21">
        <v>13.283102481285949</v>
      </c>
      <c r="AO21">
        <v>19.431630424737762</v>
      </c>
      <c r="AP21">
        <v>14.960254703289181</v>
      </c>
      <c r="AQ21">
        <v>1.44568376623021</v>
      </c>
      <c r="AR21">
        <v>38.784556992244113</v>
      </c>
      <c r="AS21">
        <v>2.579058790713284</v>
      </c>
      <c r="AT21">
        <v>8.744494793457477</v>
      </c>
      <c r="AU21">
        <v>7.486482921135071</v>
      </c>
      <c r="AV21">
        <v>34.858438794345837</v>
      </c>
      <c r="AW21"/>
      <c r="AX21"/>
      <c r="AY21"/>
      <c r="AZ21"/>
      <c r="BA21"/>
      <c r="BB21"/>
      <c r="BC21"/>
      <c r="BD21"/>
      <c r="BE21"/>
      <c r="BF21"/>
      <c r="BG21"/>
      <c r="BH21"/>
      <c r="BI21"/>
      <c r="BJ21"/>
      <c r="BK21"/>
      <c r="BL21"/>
      <c r="BM21"/>
      <c r="BN21"/>
      <c r="BO21"/>
      <c r="BP21"/>
      <c r="BQ21"/>
      <c r="BR21"/>
      <c r="BS21"/>
      <c r="BT21"/>
      <c r="BU21"/>
      <c r="BV21"/>
      <c r="BW21"/>
      <c r="BX21"/>
    </row>
    <row r="22">
      <c r="A22" t="s">
        <v>400</v>
      </c>
      <c r="B22">
        <v>2000</v>
      </c>
      <c r="C22" t="s">
        <v>403</v>
      </c>
      <c r="D22">
        <v>60</v>
      </c>
      <c r="E22" t="s">
        <v>160</v>
      </c>
      <c r="F22" t="s">
        <v>163</v>
      </c>
      <c r="G22" t="s">
        <v>187</v>
      </c>
      <c r="H22">
        <v>22.13226857992283</v>
      </c>
      <c r="I22">
        <v>26.97893054327599</v>
      </c>
      <c r="J22">
        <v>31.014783382855811</v>
      </c>
      <c r="K22">
        <v>23.11299252320833</v>
      </c>
      <c r="L22">
        <v>0.93270220790315272</v>
      </c>
      <c r="M22">
        <v>60.751336075828021</v>
      </c>
      <c r="N22">
        <v>28.10159796474392</v>
      </c>
      <c r="O22">
        <v>3.3517662827724171</v>
      </c>
      <c r="P22">
        <v>0.17944356139037049</v>
      </c>
      <c r="Q22">
        <v>0.42934256661229891</v>
      </c>
      <c r="R22">
        <v>17.66669738042626</v>
      </c>
      <c r="S22">
        <v>28.004250608420872</v>
      </c>
      <c r="T22">
        <v>23.77000272989379</v>
      </c>
      <c r="U22">
        <v>24.268547537220329</v>
      </c>
      <c r="V22">
        <v>16.007613202122361</v>
      </c>
      <c r="W22" t="s">
        <v>146</v>
      </c>
      <c r="X22" t="s">
        <v>147</v>
      </c>
      <c r="Y22" t="s">
        <v>148</v>
      </c>
      <c r="Z22" t="s">
        <v>149</v>
      </c>
      <c r="AA22" t="s">
        <v>150</v>
      </c>
      <c r="AB22" t="s">
        <v>151</v>
      </c>
      <c r="AC22" t="s">
        <v>152</v>
      </c>
      <c r="AD22" t="s">
        <v>153</v>
      </c>
      <c r="AE22" t="s">
        <v>154</v>
      </c>
      <c r="AF22" t="s">
        <v>155</v>
      </c>
      <c r="AG22" t="s">
        <v>156</v>
      </c>
      <c r="AH22" t="s">
        <v>157</v>
      </c>
      <c r="AI22" t="s">
        <v>158</v>
      </c>
      <c r="AJ22">
        <v>18.449035168364571</v>
      </c>
      <c r="AK22">
        <v>0</v>
      </c>
      <c r="AL22">
        <v>15.68594556220711</v>
      </c>
      <c r="AM22">
        <v>4.5840548888571018</v>
      </c>
      <c r="AN22">
        <v>22.89517106533054</v>
      </c>
      <c r="AO22">
        <v>20.9220246366339</v>
      </c>
      <c r="AP22">
        <v>12.673704096456429</v>
      </c>
      <c r="AQ22">
        <v>19.322173198050709</v>
      </c>
      <c r="AR22">
        <v>16.44181724799255</v>
      </c>
      <c r="AS22">
        <v>16.0959453813933</v>
      </c>
      <c r="AT22">
        <v>35.226999199432377</v>
      </c>
      <c r="AU22">
        <v>36.347602914146947</v>
      </c>
      <c r="AV22">
        <v>21.520931692742131</v>
      </c>
      <c r="AW22"/>
      <c r="AX22"/>
      <c r="AY22"/>
      <c r="AZ22"/>
      <c r="BA22"/>
      <c r="BB22"/>
      <c r="BC22"/>
      <c r="BD22"/>
      <c r="BE22"/>
      <c r="BF22"/>
      <c r="BG22"/>
      <c r="BH22"/>
      <c r="BI22"/>
      <c r="BJ22"/>
      <c r="BK22"/>
      <c r="BL22"/>
      <c r="BM22"/>
      <c r="BN22"/>
      <c r="BO22"/>
      <c r="BP22"/>
      <c r="BQ22"/>
      <c r="BR22"/>
      <c r="BS22"/>
      <c r="BT22"/>
      <c r="BU22"/>
      <c r="BV22"/>
      <c r="BW22"/>
      <c r="BX22"/>
    </row>
    <row r="23">
      <c r="A23" t="s">
        <v>400</v>
      </c>
      <c r="B23">
        <v>2000</v>
      </c>
      <c r="C23" t="s">
        <v>403</v>
      </c>
      <c r="D23">
        <v>61</v>
      </c>
      <c r="E23" t="s">
        <v>160</v>
      </c>
      <c r="F23" t="s">
        <v>164</v>
      </c>
      <c r="G23" t="s">
        <v>187</v>
      </c>
      <c r="H23">
        <v>18.357424103463181</v>
      </c>
      <c r="I23">
        <v>23.633066126934949</v>
      </c>
      <c r="J23">
        <v>19.392786752185451</v>
      </c>
      <c r="K23">
        <v>2.9147984380991021</v>
      </c>
      <c r="L23">
        <v>0</v>
      </c>
      <c r="M23">
        <v>0.1637100076678269</v>
      </c>
      <c r="N23">
        <v>0</v>
      </c>
      <c r="O23">
        <v>0</v>
      </c>
      <c r="P23">
        <v>0</v>
      </c>
      <c r="Q23">
        <v>0</v>
      </c>
      <c r="R23">
        <v>20.472260929063602</v>
      </c>
      <c r="S23">
        <v>19.782679311365559</v>
      </c>
      <c r="T23">
        <v>27.348950587654329</v>
      </c>
      <c r="U23">
        <v>22.715180654392888</v>
      </c>
      <c r="V23">
        <v>5.6919299529854399</v>
      </c>
      <c r="W23" t="s">
        <v>146</v>
      </c>
      <c r="X23" t="s">
        <v>147</v>
      </c>
      <c r="Y23" t="s">
        <v>148</v>
      </c>
      <c r="Z23" t="s">
        <v>149</v>
      </c>
      <c r="AA23" t="s">
        <v>150</v>
      </c>
      <c r="AB23" t="s">
        <v>151</v>
      </c>
      <c r="AC23" t="s">
        <v>152</v>
      </c>
      <c r="AD23" t="s">
        <v>153</v>
      </c>
      <c r="AE23" t="s">
        <v>154</v>
      </c>
      <c r="AF23" t="s">
        <v>155</v>
      </c>
      <c r="AG23" t="s">
        <v>156</v>
      </c>
      <c r="AH23" t="s">
        <v>157</v>
      </c>
      <c r="AI23" t="s">
        <v>158</v>
      </c>
      <c r="AJ23">
        <v>3.2608802297084751</v>
      </c>
      <c r="AK23">
        <v>0</v>
      </c>
      <c r="AL23">
        <v>0</v>
      </c>
      <c r="AM23">
        <v>0</v>
      </c>
      <c r="AN23">
        <v>2.442363649987036</v>
      </c>
      <c r="AO23">
        <v>0.98250957221070678</v>
      </c>
      <c r="AP23">
        <v>6.7605318213246361</v>
      </c>
      <c r="AQ23">
        <v>30.462620509608971</v>
      </c>
      <c r="AR23">
        <v>1.5441240292770071</v>
      </c>
      <c r="AS23">
        <v>30.578723134045148</v>
      </c>
      <c r="AT23">
        <v>19.06395286744376</v>
      </c>
      <c r="AU23">
        <v>27.51853468394928</v>
      </c>
      <c r="AV23">
        <v>0</v>
      </c>
      <c r="AW23"/>
      <c r="AX23"/>
      <c r="AY23"/>
      <c r="AZ23"/>
      <c r="BA23"/>
      <c r="BB23"/>
      <c r="BC23"/>
      <c r="BD23"/>
      <c r="BE23"/>
      <c r="BF23"/>
      <c r="BG23"/>
      <c r="BH23"/>
      <c r="BI23"/>
      <c r="BJ23"/>
      <c r="BK23"/>
      <c r="BL23"/>
      <c r="BM23"/>
      <c r="BN23"/>
      <c r="BO23"/>
      <c r="BP23"/>
      <c r="BQ23"/>
      <c r="BR23"/>
      <c r="BS23"/>
      <c r="BT23"/>
      <c r="BU23"/>
      <c r="BV23"/>
      <c r="BW23"/>
      <c r="BX23"/>
    </row>
    <row r="24">
      <c r="A24" t="s">
        <v>400</v>
      </c>
      <c r="B24">
        <v>2000</v>
      </c>
      <c r="C24" t="s">
        <v>403</v>
      </c>
      <c r="D24">
        <v>62</v>
      </c>
      <c r="E24" t="s">
        <v>160</v>
      </c>
      <c r="F24" t="s">
        <v>165</v>
      </c>
      <c r="G24" t="s">
        <v>187</v>
      </c>
      <c r="H24">
        <v>2.2368241739298051</v>
      </c>
      <c r="I24">
        <v>3.2053940861784631</v>
      </c>
      <c r="J24">
        <v>1.3755820244974539</v>
      </c>
      <c r="K24">
        <v>0.71832132659202608</v>
      </c>
      <c r="L24">
        <v>0.11882783832952409</v>
      </c>
      <c r="M24">
        <v>0</v>
      </c>
      <c r="N24">
        <v>0</v>
      </c>
      <c r="O24">
        <v>0</v>
      </c>
      <c r="P24">
        <v>0</v>
      </c>
      <c r="Q24">
        <v>0</v>
      </c>
      <c r="R24">
        <v>2.6627130873506588</v>
      </c>
      <c r="S24">
        <v>2.3739897149116191</v>
      </c>
      <c r="T24">
        <v>3.4421015302901252</v>
      </c>
      <c r="U24">
        <v>1.6300952625026941</v>
      </c>
      <c r="V24">
        <v>1.312914456469777</v>
      </c>
      <c r="W24" t="s">
        <v>146</v>
      </c>
      <c r="X24" t="s">
        <v>147</v>
      </c>
      <c r="Y24" t="s">
        <v>148</v>
      </c>
      <c r="Z24" t="s">
        <v>149</v>
      </c>
      <c r="AA24" t="s">
        <v>150</v>
      </c>
      <c r="AB24" t="s">
        <v>151</v>
      </c>
      <c r="AC24" t="s">
        <v>152</v>
      </c>
      <c r="AD24" t="s">
        <v>153</v>
      </c>
      <c r="AE24" t="s">
        <v>154</v>
      </c>
      <c r="AF24" t="s">
        <v>155</v>
      </c>
      <c r="AG24" t="s">
        <v>156</v>
      </c>
      <c r="AH24" t="s">
        <v>157</v>
      </c>
      <c r="AI24" t="s">
        <v>158</v>
      </c>
      <c r="AJ24">
        <v>0.77658779184852778</v>
      </c>
      <c r="AK24">
        <v>0</v>
      </c>
      <c r="AL24">
        <v>0</v>
      </c>
      <c r="AM24">
        <v>0.053557893035916203</v>
      </c>
      <c r="AN24">
        <v>0</v>
      </c>
      <c r="AO24">
        <v>1.2136882950838139</v>
      </c>
      <c r="AP24">
        <v>0.77695167254784447</v>
      </c>
      <c r="AQ24">
        <v>3.1996545522302289</v>
      </c>
      <c r="AR24">
        <v>0.22246581878479621</v>
      </c>
      <c r="AS24">
        <v>4.4824624913156574</v>
      </c>
      <c r="AT24">
        <v>0</v>
      </c>
      <c r="AU24">
        <v>3.531780145332617</v>
      </c>
      <c r="AV24">
        <v>0.0443296067427374</v>
      </c>
      <c r="AW24"/>
      <c r="AX24"/>
      <c r="AY24"/>
      <c r="AZ24"/>
      <c r="BA24"/>
      <c r="BB24"/>
      <c r="BC24"/>
      <c r="BD24"/>
      <c r="BE24"/>
      <c r="BF24"/>
      <c r="BG24"/>
      <c r="BH24"/>
      <c r="BI24"/>
      <c r="BJ24"/>
      <c r="BK24"/>
      <c r="BL24"/>
      <c r="BM24"/>
      <c r="BN24"/>
      <c r="BO24"/>
      <c r="BP24"/>
      <c r="BQ24"/>
      <c r="BR24"/>
      <c r="BS24"/>
      <c r="BT24"/>
      <c r="BU24"/>
      <c r="BV24"/>
      <c r="BW24"/>
      <c r="BX24"/>
    </row>
    <row r="25">
      <c r="A25" t="s">
        <v>400</v>
      </c>
      <c r="B25">
        <v>2000</v>
      </c>
      <c r="C25" t="s">
        <v>403</v>
      </c>
      <c r="D25">
        <v>63</v>
      </c>
      <c r="E25" t="s">
        <v>160</v>
      </c>
      <c r="F25" t="s">
        <v>166</v>
      </c>
      <c r="G25" t="s">
        <v>187</v>
      </c>
      <c r="H25">
        <v>16.373736706104271</v>
      </c>
      <c r="I25">
        <v>6.7159453535795262</v>
      </c>
      <c r="J25">
        <v>4.3595175864498348</v>
      </c>
      <c r="K25">
        <v>2.7333759398856792</v>
      </c>
      <c r="L25">
        <v>0.18715253095354509</v>
      </c>
      <c r="M25">
        <v>0.2034682725262052</v>
      </c>
      <c r="N25">
        <v>0</v>
      </c>
      <c r="O25">
        <v>0</v>
      </c>
      <c r="P25">
        <v>0</v>
      </c>
      <c r="Q25">
        <v>0</v>
      </c>
      <c r="R25">
        <v>17.850307688544561</v>
      </c>
      <c r="S25">
        <v>10.456813908543721</v>
      </c>
      <c r="T25">
        <v>6.5793318625838646</v>
      </c>
      <c r="U25">
        <v>5.8797709085822456</v>
      </c>
      <c r="V25">
        <v>4.8069328402804494</v>
      </c>
      <c r="W25" t="s">
        <v>146</v>
      </c>
      <c r="X25" t="s">
        <v>147</v>
      </c>
      <c r="Y25" t="s">
        <v>148</v>
      </c>
      <c r="Z25" t="s">
        <v>149</v>
      </c>
      <c r="AA25" t="s">
        <v>150</v>
      </c>
      <c r="AB25" t="s">
        <v>151</v>
      </c>
      <c r="AC25" t="s">
        <v>152</v>
      </c>
      <c r="AD25" t="s">
        <v>153</v>
      </c>
      <c r="AE25" t="s">
        <v>154</v>
      </c>
      <c r="AF25" t="s">
        <v>155</v>
      </c>
      <c r="AG25" t="s">
        <v>156</v>
      </c>
      <c r="AH25" t="s">
        <v>157</v>
      </c>
      <c r="AI25" t="s">
        <v>158</v>
      </c>
      <c r="AJ25">
        <v>50.330717249551562</v>
      </c>
      <c r="AK25">
        <v>0</v>
      </c>
      <c r="AL25">
        <v>3.8261216994437208</v>
      </c>
      <c r="AM25">
        <v>4.7898149266139871</v>
      </c>
      <c r="AN25">
        <v>8.1250800194577781</v>
      </c>
      <c r="AO25">
        <v>0.029568596197215798</v>
      </c>
      <c r="AP25">
        <v>18.863597458160829</v>
      </c>
      <c r="AQ25">
        <v>3.9284751458848031</v>
      </c>
      <c r="AR25">
        <v>19.78397627540458</v>
      </c>
      <c r="AS25">
        <v>0.9492377282337856</v>
      </c>
      <c r="AT25">
        <v>0</v>
      </c>
      <c r="AU25">
        <v>1.7194321966230159</v>
      </c>
      <c r="AV25">
        <v>5.103970137585252</v>
      </c>
      <c r="AW25"/>
      <c r="AX25"/>
      <c r="AY25"/>
      <c r="AZ25"/>
      <c r="BA25"/>
      <c r="BB25"/>
      <c r="BC25"/>
      <c r="BD25"/>
      <c r="BE25"/>
      <c r="BF25"/>
      <c r="BG25"/>
      <c r="BH25"/>
      <c r="BI25"/>
      <c r="BJ25"/>
      <c r="BK25"/>
      <c r="BL25"/>
      <c r="BM25"/>
      <c r="BN25"/>
      <c r="BO25"/>
      <c r="BP25"/>
      <c r="BQ25"/>
      <c r="BR25"/>
      <c r="BS25"/>
      <c r="BT25"/>
      <c r="BU25"/>
      <c r="BV25"/>
      <c r="BW25"/>
      <c r="BX25"/>
    </row>
    <row r="26">
      <c r="A26" t="s">
        <v>400</v>
      </c>
      <c r="B26">
        <v>2000</v>
      </c>
      <c r="C26" t="s">
        <v>403</v>
      </c>
      <c r="D26">
        <v>64</v>
      </c>
      <c r="E26" t="s">
        <v>160</v>
      </c>
      <c r="F26" t="s">
        <v>167</v>
      </c>
      <c r="G26" t="s">
        <v>187</v>
      </c>
      <c r="H26">
        <v>2.405100648501874</v>
      </c>
      <c r="I26">
        <v>0.74871516045168462</v>
      </c>
      <c r="J26">
        <v>0.76645473606257364</v>
      </c>
      <c r="K26">
        <v>0.1223251368445252</v>
      </c>
      <c r="L26">
        <v>0.025747114629097099</v>
      </c>
      <c r="M26">
        <v>0</v>
      </c>
      <c r="N26">
        <v>0</v>
      </c>
      <c r="O26">
        <v>0</v>
      </c>
      <c r="P26">
        <v>0</v>
      </c>
      <c r="Q26">
        <v>0</v>
      </c>
      <c r="R26">
        <v>3.336092090763874</v>
      </c>
      <c r="S26">
        <v>0.93927070065122531</v>
      </c>
      <c r="T26">
        <v>0.5732310913609181</v>
      </c>
      <c r="U26">
        <v>0.90472571661156331</v>
      </c>
      <c r="V26">
        <v>0.37577434462688059</v>
      </c>
      <c r="W26" t="s">
        <v>146</v>
      </c>
      <c r="X26" t="s">
        <v>147</v>
      </c>
      <c r="Y26" t="s">
        <v>148</v>
      </c>
      <c r="Z26" t="s">
        <v>149</v>
      </c>
      <c r="AA26" t="s">
        <v>150</v>
      </c>
      <c r="AB26" t="s">
        <v>151</v>
      </c>
      <c r="AC26" t="s">
        <v>152</v>
      </c>
      <c r="AD26" t="s">
        <v>153</v>
      </c>
      <c r="AE26" t="s">
        <v>154</v>
      </c>
      <c r="AF26" t="s">
        <v>155</v>
      </c>
      <c r="AG26" t="s">
        <v>156</v>
      </c>
      <c r="AH26" t="s">
        <v>157</v>
      </c>
      <c r="AI26" t="s">
        <v>158</v>
      </c>
      <c r="AJ26">
        <v>1.734017408540206</v>
      </c>
      <c r="AK26">
        <v>0</v>
      </c>
      <c r="AL26">
        <v>0.26782088198078757</v>
      </c>
      <c r="AM26">
        <v>0</v>
      </c>
      <c r="AN26">
        <v>0.13223530728766561</v>
      </c>
      <c r="AO26">
        <v>0</v>
      </c>
      <c r="AP26">
        <v>2.0339723671324701</v>
      </c>
      <c r="AQ26">
        <v>3.003439294576304</v>
      </c>
      <c r="AR26">
        <v>0.34166616956170531</v>
      </c>
      <c r="AS26">
        <v>1.4513061625139541</v>
      </c>
      <c r="AT26">
        <v>0</v>
      </c>
      <c r="AU26">
        <v>0.68456646027885404</v>
      </c>
      <c r="AV26">
        <v>0.1123027643491782</v>
      </c>
      <c r="AW26"/>
      <c r="AX26"/>
      <c r="AY26"/>
      <c r="AZ26"/>
      <c r="BA26"/>
      <c r="BB26"/>
      <c r="BC26"/>
      <c r="BD26"/>
      <c r="BE26"/>
      <c r="BF26"/>
      <c r="BG26"/>
      <c r="BH26"/>
      <c r="BI26"/>
      <c r="BJ26"/>
      <c r="BK26"/>
      <c r="BL26"/>
      <c r="BM26"/>
      <c r="BN26"/>
      <c r="BO26"/>
      <c r="BP26"/>
      <c r="BQ26"/>
      <c r="BR26"/>
      <c r="BS26"/>
      <c r="BT26"/>
      <c r="BU26"/>
      <c r="BV26"/>
      <c r="BW26"/>
      <c r="BX26"/>
    </row>
    <row r="27">
      <c r="A27" t="s">
        <v>400</v>
      </c>
      <c r="B27">
        <v>2000</v>
      </c>
      <c r="C27" t="s">
        <v>403</v>
      </c>
      <c r="D27">
        <v>65</v>
      </c>
      <c r="E27" t="s">
        <v>160</v>
      </c>
      <c r="F27" t="s">
        <v>168</v>
      </c>
      <c r="G27" t="s">
        <v>187</v>
      </c>
      <c r="H27">
        <v>0.47450699671330432</v>
      </c>
      <c r="I27">
        <v>0.2192451908737191</v>
      </c>
      <c r="J27">
        <v>0.18087306844000281</v>
      </c>
      <c r="K27">
        <v>0.31812483269356678</v>
      </c>
      <c r="L27">
        <v>0</v>
      </c>
      <c r="M27">
        <v>0</v>
      </c>
      <c r="N27">
        <v>0</v>
      </c>
      <c r="O27">
        <v>0</v>
      </c>
      <c r="P27">
        <v>0</v>
      </c>
      <c r="Q27">
        <v>0</v>
      </c>
      <c r="R27">
        <v>0.32269001031223532</v>
      </c>
      <c r="S27">
        <v>0.5298106496073387</v>
      </c>
      <c r="T27">
        <v>0.19136445552416251</v>
      </c>
      <c r="U27">
        <v>0.27172134917904972</v>
      </c>
      <c r="V27">
        <v>0.47535278245810408</v>
      </c>
      <c r="W27" t="s">
        <v>146</v>
      </c>
      <c r="X27" t="s">
        <v>147</v>
      </c>
      <c r="Y27" t="s">
        <v>148</v>
      </c>
      <c r="Z27" t="s">
        <v>149</v>
      </c>
      <c r="AA27" t="s">
        <v>150</v>
      </c>
      <c r="AB27" t="s">
        <v>151</v>
      </c>
      <c r="AC27" t="s">
        <v>152</v>
      </c>
      <c r="AD27" t="s">
        <v>153</v>
      </c>
      <c r="AE27" t="s">
        <v>154</v>
      </c>
      <c r="AF27" t="s">
        <v>155</v>
      </c>
      <c r="AG27" t="s">
        <v>156</v>
      </c>
      <c r="AH27" t="s">
        <v>157</v>
      </c>
      <c r="AI27" t="s">
        <v>158</v>
      </c>
      <c r="AJ27">
        <v>0.3578880930474988</v>
      </c>
      <c r="AK27">
        <v>0</v>
      </c>
      <c r="AL27">
        <v>0</v>
      </c>
      <c r="AM27">
        <v>0</v>
      </c>
      <c r="AN27">
        <v>0</v>
      </c>
      <c r="AO27">
        <v>0.52015212646449172</v>
      </c>
      <c r="AP27">
        <v>0.25982190404546118</v>
      </c>
      <c r="AQ27">
        <v>0.82439329136396922</v>
      </c>
      <c r="AR27">
        <v>0</v>
      </c>
      <c r="AS27">
        <v>0.20566674153662701</v>
      </c>
      <c r="AT27">
        <v>0</v>
      </c>
      <c r="AU27">
        <v>0</v>
      </c>
      <c r="AV27">
        <v>0.13298882022821221</v>
      </c>
      <c r="AW27"/>
      <c r="AX27"/>
      <c r="AY27"/>
      <c r="AZ27"/>
      <c r="BA27"/>
      <c r="BB27"/>
      <c r="BC27"/>
      <c r="BD27"/>
      <c r="BE27"/>
      <c r="BF27"/>
      <c r="BG27"/>
      <c r="BH27"/>
      <c r="BI27"/>
      <c r="BJ27"/>
      <c r="BK27"/>
      <c r="BL27"/>
      <c r="BM27"/>
      <c r="BN27"/>
      <c r="BO27"/>
      <c r="BP27"/>
      <c r="BQ27"/>
      <c r="BR27"/>
      <c r="BS27"/>
      <c r="BT27"/>
      <c r="BU27"/>
      <c r="BV27"/>
      <c r="BW27"/>
      <c r="BX27"/>
    </row>
    <row r="28">
      <c r="A28" t="s">
        <v>400</v>
      </c>
      <c r="B28">
        <v>2000</v>
      </c>
      <c r="C28" t="s">
        <v>403</v>
      </c>
      <c r="D28">
        <v>66</v>
      </c>
      <c r="E28" t="s">
        <v>160</v>
      </c>
      <c r="F28" t="s">
        <v>169</v>
      </c>
      <c r="G28" t="s">
        <v>187</v>
      </c>
      <c r="H28">
        <v>15.462772829700761</v>
      </c>
      <c r="I28">
        <v>8.7318350208110385</v>
      </c>
      <c r="J28">
        <v>4.2701809216539361</v>
      </c>
      <c r="K28">
        <v>3.5241207369353411</v>
      </c>
      <c r="L28">
        <v>0</v>
      </c>
      <c r="M28">
        <v>0</v>
      </c>
      <c r="N28">
        <v>0</v>
      </c>
      <c r="O28">
        <v>0</v>
      </c>
      <c r="P28">
        <v>0</v>
      </c>
      <c r="Q28">
        <v>0</v>
      </c>
      <c r="R28">
        <v>16.53569326919046</v>
      </c>
      <c r="S28">
        <v>14.893391454893189</v>
      </c>
      <c r="T28">
        <v>5.8794444222164097</v>
      </c>
      <c r="U28">
        <v>4.7996106310324267</v>
      </c>
      <c r="V28">
        <v>5.9102965040792288</v>
      </c>
      <c r="W28" t="s">
        <v>146</v>
      </c>
      <c r="X28" t="s">
        <v>147</v>
      </c>
      <c r="Y28" t="s">
        <v>148</v>
      </c>
      <c r="Z28" t="s">
        <v>149</v>
      </c>
      <c r="AA28" t="s">
        <v>150</v>
      </c>
      <c r="AB28" t="s">
        <v>151</v>
      </c>
      <c r="AC28" t="s">
        <v>152</v>
      </c>
      <c r="AD28" t="s">
        <v>153</v>
      </c>
      <c r="AE28" t="s">
        <v>154</v>
      </c>
      <c r="AF28" t="s">
        <v>155</v>
      </c>
      <c r="AG28" t="s">
        <v>156</v>
      </c>
      <c r="AH28" t="s">
        <v>157</v>
      </c>
      <c r="AI28" t="s">
        <v>158</v>
      </c>
      <c r="AJ28">
        <v>16.620860529436349</v>
      </c>
      <c r="AK28">
        <v>0</v>
      </c>
      <c r="AL28">
        <v>0.39241118296687999</v>
      </c>
      <c r="AM28">
        <v>0.15578832242800211</v>
      </c>
      <c r="AN28">
        <v>41.536277974164243</v>
      </c>
      <c r="AO28">
        <v>4.0456276502793802</v>
      </c>
      <c r="AP28">
        <v>8.7350815982398142</v>
      </c>
      <c r="AQ28">
        <v>1.1607673938379901</v>
      </c>
      <c r="AR28">
        <v>0.9775160252963303</v>
      </c>
      <c r="AS28">
        <v>7.3679022044001643</v>
      </c>
      <c r="AT28">
        <v>0.33061892311366231</v>
      </c>
      <c r="AU28">
        <v>0.72861213119419121</v>
      </c>
      <c r="AV28">
        <v>0.6206144943983235</v>
      </c>
      <c r="AW28"/>
      <c r="AX28"/>
      <c r="AY28"/>
      <c r="AZ28"/>
      <c r="BA28"/>
      <c r="BB28"/>
      <c r="BC28"/>
      <c r="BD28"/>
      <c r="BE28"/>
      <c r="BF28"/>
      <c r="BG28"/>
      <c r="BH28"/>
      <c r="BI28"/>
      <c r="BJ28"/>
      <c r="BK28"/>
      <c r="BL28"/>
      <c r="BM28"/>
      <c r="BN28"/>
      <c r="BO28"/>
      <c r="BP28"/>
      <c r="BQ28"/>
      <c r="BR28"/>
      <c r="BS28"/>
      <c r="BT28"/>
      <c r="BU28"/>
      <c r="BV28"/>
      <c r="BW28"/>
      <c r="BX28"/>
    </row>
    <row r="29">
      <c r="A29" t="s">
        <v>400</v>
      </c>
      <c r="B29">
        <v>2000</v>
      </c>
      <c r="C29" t="s">
        <v>403</v>
      </c>
      <c r="D29">
        <v>67</v>
      </c>
      <c r="E29" t="s">
        <v>160</v>
      </c>
      <c r="F29" t="s">
        <v>170</v>
      </c>
      <c r="G29" t="s">
        <v>187</v>
      </c>
      <c r="H29">
        <v>13.666482279095961</v>
      </c>
      <c r="I29">
        <v>22.824247208669519</v>
      </c>
      <c r="J29">
        <v>17.394564015232358</v>
      </c>
      <c r="K29">
        <v>3.651207883966094</v>
      </c>
      <c r="L29">
        <v>0.28329227157902892</v>
      </c>
      <c r="M29">
        <v>0.36635549005901658</v>
      </c>
      <c r="N29">
        <v>0</v>
      </c>
      <c r="O29">
        <v>0</v>
      </c>
      <c r="P29">
        <v>0</v>
      </c>
      <c r="Q29">
        <v>0</v>
      </c>
      <c r="R29">
        <v>14.433404181350539</v>
      </c>
      <c r="S29">
        <v>16.26501481510844</v>
      </c>
      <c r="T29">
        <v>25.502048476239189</v>
      </c>
      <c r="U29">
        <v>22.075285729979509</v>
      </c>
      <c r="V29">
        <v>7.8234330008596418</v>
      </c>
      <c r="W29" t="s">
        <v>146</v>
      </c>
      <c r="X29" t="s">
        <v>147</v>
      </c>
      <c r="Y29" t="s">
        <v>148</v>
      </c>
      <c r="Z29" t="s">
        <v>149</v>
      </c>
      <c r="AA29" t="s">
        <v>150</v>
      </c>
      <c r="AB29" t="s">
        <v>151</v>
      </c>
      <c r="AC29" t="s">
        <v>152</v>
      </c>
      <c r="AD29" t="s">
        <v>153</v>
      </c>
      <c r="AE29" t="s">
        <v>154</v>
      </c>
      <c r="AF29" t="s">
        <v>155</v>
      </c>
      <c r="AG29" t="s">
        <v>156</v>
      </c>
      <c r="AH29" t="s">
        <v>157</v>
      </c>
      <c r="AI29" t="s">
        <v>158</v>
      </c>
      <c r="AJ29">
        <v>0.31909034042524798</v>
      </c>
      <c r="AK29">
        <v>0</v>
      </c>
      <c r="AL29">
        <v>0.73156332588328143</v>
      </c>
      <c r="AM29">
        <v>0</v>
      </c>
      <c r="AN29">
        <v>0</v>
      </c>
      <c r="AO29">
        <v>0</v>
      </c>
      <c r="AP29">
        <v>1.1818283669998579</v>
      </c>
      <c r="AQ29">
        <v>35.718264234859276</v>
      </c>
      <c r="AR29">
        <v>0</v>
      </c>
      <c r="AS29">
        <v>34.43887882357236</v>
      </c>
      <c r="AT29">
        <v>23.970273336047541</v>
      </c>
      <c r="AU29">
        <v>1.6903836969553949</v>
      </c>
      <c r="AV29">
        <v>1.2752120888889731</v>
      </c>
      <c r="AW29"/>
      <c r="AX29"/>
      <c r="AY29"/>
      <c r="AZ29"/>
      <c r="BA29"/>
      <c r="BB29"/>
      <c r="BC29"/>
      <c r="BD29"/>
      <c r="BE29"/>
      <c r="BF29"/>
      <c r="BG29"/>
      <c r="BH29"/>
      <c r="BI29"/>
      <c r="BJ29"/>
      <c r="BK29"/>
      <c r="BL29"/>
      <c r="BM29"/>
      <c r="BN29"/>
      <c r="BO29"/>
      <c r="BP29"/>
      <c r="BQ29"/>
      <c r="BR29"/>
      <c r="BS29"/>
      <c r="BT29"/>
      <c r="BU29"/>
      <c r="BV29"/>
      <c r="BW29"/>
      <c r="BX29"/>
    </row>
    <row r="30">
      <c r="A30" t="s">
        <v>400</v>
      </c>
      <c r="B30">
        <v>2000</v>
      </c>
      <c r="C30" t="s">
        <v>403</v>
      </c>
      <c r="D30">
        <v>68</v>
      </c>
      <c r="E30" t="s">
        <v>160</v>
      </c>
      <c r="F30" t="s">
        <v>171</v>
      </c>
      <c r="G30" t="s">
        <v>187</v>
      </c>
      <c r="H30">
        <v>0.49905982495941231</v>
      </c>
      <c r="I30">
        <v>0.0794595002172091</v>
      </c>
      <c r="J30">
        <v>0.13745518817739169</v>
      </c>
      <c r="K30">
        <v>0.098487190268760502</v>
      </c>
      <c r="L30">
        <v>0</v>
      </c>
      <c r="M30">
        <v>0</v>
      </c>
      <c r="N30">
        <v>0.14823288328756309</v>
      </c>
      <c r="O30">
        <v>0</v>
      </c>
      <c r="P30">
        <v>0</v>
      </c>
      <c r="Q30">
        <v>0</v>
      </c>
      <c r="R30">
        <v>0.6210169858743102</v>
      </c>
      <c r="S30">
        <v>0.25464665690302202</v>
      </c>
      <c r="T30">
        <v>0</v>
      </c>
      <c r="U30">
        <v>0.12984213150784049</v>
      </c>
      <c r="V30">
        <v>0.15015488448296879</v>
      </c>
      <c r="W30" t="s">
        <v>146</v>
      </c>
      <c r="X30" t="s">
        <v>147</v>
      </c>
      <c r="Y30" t="s">
        <v>148</v>
      </c>
      <c r="Z30" t="s">
        <v>149</v>
      </c>
      <c r="AA30" t="s">
        <v>150</v>
      </c>
      <c r="AB30" t="s">
        <v>151</v>
      </c>
      <c r="AC30" t="s">
        <v>152</v>
      </c>
      <c r="AD30" t="s">
        <v>153</v>
      </c>
      <c r="AE30" t="s">
        <v>154</v>
      </c>
      <c r="AF30" t="s">
        <v>155</v>
      </c>
      <c r="AG30" t="s">
        <v>156</v>
      </c>
      <c r="AH30" t="s">
        <v>157</v>
      </c>
      <c r="AI30" t="s">
        <v>158</v>
      </c>
      <c r="AJ30">
        <v>1.2883971349709959</v>
      </c>
      <c r="AK30">
        <v>0</v>
      </c>
      <c r="AL30">
        <v>0.37529809329371211</v>
      </c>
      <c r="AM30">
        <v>0.096715287282429396</v>
      </c>
      <c r="AN30">
        <v>0</v>
      </c>
      <c r="AO30">
        <v>0</v>
      </c>
      <c r="AP30">
        <v>0.55176596668982492</v>
      </c>
      <c r="AQ30">
        <v>0</v>
      </c>
      <c r="AR30">
        <v>1.0561810336632811</v>
      </c>
      <c r="AS30">
        <v>0.13087883552330809</v>
      </c>
      <c r="AT30">
        <v>0.097247097430926702</v>
      </c>
      <c r="AU30">
        <v>0</v>
      </c>
      <c r="AV30">
        <v>0</v>
      </c>
      <c r="AW30"/>
      <c r="AX30"/>
      <c r="AY30"/>
      <c r="AZ30"/>
      <c r="BA30"/>
      <c r="BB30"/>
      <c r="BC30"/>
      <c r="BD30"/>
      <c r="BE30"/>
      <c r="BF30"/>
      <c r="BG30"/>
      <c r="BH30"/>
      <c r="BI30"/>
      <c r="BJ30"/>
      <c r="BK30"/>
      <c r="BL30"/>
      <c r="BM30"/>
      <c r="BN30"/>
      <c r="BO30"/>
      <c r="BP30"/>
      <c r="BQ30"/>
      <c r="BR30"/>
      <c r="BS30"/>
      <c r="BT30"/>
      <c r="BU30"/>
      <c r="BV30"/>
      <c r="BW30"/>
      <c r="BX30"/>
    </row>
    <row r="31">
      <c r="A31" t="s">
        <v>400</v>
      </c>
      <c r="B31">
        <v>2000</v>
      </c>
      <c r="C31" t="s">
        <v>403</v>
      </c>
      <c r="D31">
        <v>69</v>
      </c>
      <c r="E31" t="s">
        <v>160</v>
      </c>
      <c r="F31" t="s">
        <v>172</v>
      </c>
      <c r="G31" t="s">
        <v>187</v>
      </c>
      <c r="H31">
        <v>0.014251602308582601</v>
      </c>
      <c r="I31">
        <v>0.0037023144499322</v>
      </c>
      <c r="J31">
        <v>0.18716205733791411</v>
      </c>
      <c r="K31">
        <v>0.057136052747069899</v>
      </c>
      <c r="L31">
        <v>0</v>
      </c>
      <c r="M31">
        <v>0.14437275754827611</v>
      </c>
      <c r="N31">
        <v>0</v>
      </c>
      <c r="O31">
        <v>0</v>
      </c>
      <c r="P31">
        <v>0</v>
      </c>
      <c r="Q31">
        <v>0</v>
      </c>
      <c r="R31">
        <v>0</v>
      </c>
      <c r="S31">
        <v>0</v>
      </c>
      <c r="T31">
        <v>0</v>
      </c>
      <c r="U31">
        <v>0.23670148071072161</v>
      </c>
      <c r="V31">
        <v>0.085374604120120004</v>
      </c>
      <c r="W31" t="s">
        <v>146</v>
      </c>
      <c r="X31" t="s">
        <v>147</v>
      </c>
      <c r="Y31" t="s">
        <v>148</v>
      </c>
      <c r="Z31" t="s">
        <v>149</v>
      </c>
      <c r="AA31" t="s">
        <v>150</v>
      </c>
      <c r="AB31" t="s">
        <v>151</v>
      </c>
      <c r="AC31" t="s">
        <v>152</v>
      </c>
      <c r="AD31" t="s">
        <v>153</v>
      </c>
      <c r="AE31" t="s">
        <v>154</v>
      </c>
      <c r="AF31" t="s">
        <v>155</v>
      </c>
      <c r="AG31" t="s">
        <v>156</v>
      </c>
      <c r="AH31" t="s">
        <v>157</v>
      </c>
      <c r="AI31" t="s">
        <v>158</v>
      </c>
      <c r="AJ31">
        <v>0</v>
      </c>
      <c r="AK31">
        <v>0</v>
      </c>
      <c r="AL31">
        <v>0</v>
      </c>
      <c r="AM31">
        <v>0.39733420800975339</v>
      </c>
      <c r="AN31">
        <v>0</v>
      </c>
      <c r="AO31">
        <v>0</v>
      </c>
      <c r="AP31">
        <v>0.19444048901055419</v>
      </c>
      <c r="AQ31">
        <v>0</v>
      </c>
      <c r="AR31">
        <v>1.0016584201335541</v>
      </c>
      <c r="AS31">
        <v>0</v>
      </c>
      <c r="AT31">
        <v>0</v>
      </c>
      <c r="AU31">
        <v>0</v>
      </c>
      <c r="AV31">
        <v>0</v>
      </c>
      <c r="AW31"/>
      <c r="AX31"/>
      <c r="AY31"/>
      <c r="AZ31"/>
      <c r="BA31"/>
      <c r="BB31"/>
      <c r="BC31"/>
      <c r="BD31"/>
      <c r="BE31"/>
      <c r="BF31"/>
      <c r="BG31"/>
      <c r="BH31"/>
      <c r="BI31"/>
      <c r="BJ31"/>
      <c r="BK31"/>
      <c r="BL31"/>
      <c r="BM31"/>
      <c r="BN31"/>
      <c r="BO31"/>
      <c r="BP31"/>
      <c r="BQ31"/>
      <c r="BR31"/>
      <c r="BS31"/>
      <c r="BT31"/>
      <c r="BU31"/>
      <c r="BV31"/>
      <c r="BW31"/>
      <c r="BX31"/>
    </row>
    <row r="32">
      <c r="A32" t="s">
        <v>400</v>
      </c>
      <c r="B32">
        <v>2000</v>
      </c>
      <c r="C32" t="s">
        <v>403</v>
      </c>
      <c r="D32">
        <v>70</v>
      </c>
      <c r="E32" t="s">
        <v>160</v>
      </c>
      <c r="F32" t="s">
        <v>46</v>
      </c>
      <c r="G32" t="s">
        <v>187</v>
      </c>
      <c r="H32">
        <v>2.6502421826976459</v>
      </c>
      <c r="I32">
        <v>1.611665357763989</v>
      </c>
      <c r="J32">
        <v>2.5948573073944319</v>
      </c>
      <c r="K32">
        <v>1.960976835926064</v>
      </c>
      <c r="L32">
        <v>0.065035380176879001</v>
      </c>
      <c r="M32">
        <v>6.8290557037135713</v>
      </c>
      <c r="N32">
        <v>2.2665344154398852</v>
      </c>
      <c r="O32">
        <v>0.20120293980358789</v>
      </c>
      <c r="P32">
        <v>0</v>
      </c>
      <c r="Q32">
        <v>0</v>
      </c>
      <c r="R32">
        <v>2.1266354630860649</v>
      </c>
      <c r="S32">
        <v>2.0970174950431981</v>
      </c>
      <c r="T32">
        <v>1.4238771189449271</v>
      </c>
      <c r="U32">
        <v>1.656582864709552</v>
      </c>
      <c r="V32">
        <v>1.404736497295958</v>
      </c>
      <c r="W32" t="s">
        <v>146</v>
      </c>
      <c r="X32" t="s">
        <v>147</v>
      </c>
      <c r="Y32" t="s">
        <v>148</v>
      </c>
      <c r="Z32" t="s">
        <v>149</v>
      </c>
      <c r="AA32" t="s">
        <v>150</v>
      </c>
      <c r="AB32" t="s">
        <v>151</v>
      </c>
      <c r="AC32" t="s">
        <v>152</v>
      </c>
      <c r="AD32" t="s">
        <v>153</v>
      </c>
      <c r="AE32" t="s">
        <v>154</v>
      </c>
      <c r="AF32" t="s">
        <v>155</v>
      </c>
      <c r="AG32" t="s">
        <v>156</v>
      </c>
      <c r="AH32" t="s">
        <v>157</v>
      </c>
      <c r="AI32" t="s">
        <v>158</v>
      </c>
      <c r="AJ32">
        <v>1.174956543682991</v>
      </c>
      <c r="AK32">
        <v>0</v>
      </c>
      <c r="AL32">
        <v>3.7801664432295099</v>
      </c>
      <c r="AM32">
        <v>0</v>
      </c>
      <c r="AN32">
        <v>3.5114472198429221</v>
      </c>
      <c r="AO32">
        <v>1.195334690949025</v>
      </c>
      <c r="AP32">
        <v>4.6671664843381722</v>
      </c>
      <c r="AQ32">
        <v>0.65705958375404538</v>
      </c>
      <c r="AR32">
        <v>9.6846050558859069</v>
      </c>
      <c r="AS32">
        <v>0.69288828297010918</v>
      </c>
      <c r="AT32">
        <v>1.099304839121402</v>
      </c>
      <c r="AU32">
        <v>0.058187754720993197</v>
      </c>
      <c r="AV32">
        <v>3.8293683327320411</v>
      </c>
      <c r="AW32"/>
      <c r="AX32"/>
      <c r="AY32"/>
      <c r="AZ32"/>
      <c r="BA32"/>
      <c r="BB32"/>
      <c r="BC32"/>
      <c r="BD32"/>
      <c r="BE32"/>
      <c r="BF32"/>
      <c r="BG32"/>
      <c r="BH32"/>
      <c r="BI32"/>
      <c r="BJ32"/>
      <c r="BK32"/>
      <c r="BL32"/>
      <c r="BM32"/>
      <c r="BN32"/>
      <c r="BO32"/>
      <c r="BP32"/>
      <c r="BQ32"/>
      <c r="BR32"/>
      <c r="BS32"/>
      <c r="BT32"/>
      <c r="BU32"/>
      <c r="BV32"/>
      <c r="BW32"/>
      <c r="BX32"/>
    </row>
    <row r="33">
      <c r="A33" t="s">
        <v>400</v>
      </c>
      <c r="B33">
        <v>2000</v>
      </c>
      <c r="C33" t="s">
        <v>403</v>
      </c>
      <c r="D33">
        <v>122</v>
      </c>
      <c r="E33" t="s">
        <v>18</v>
      </c>
      <c r="F33" t="s">
        <v>14</v>
      </c>
      <c r="G33" t="s">
        <v>419</v>
      </c>
      <c r="H33">
        <v>1.9316367839856281</v>
      </c>
      <c r="I33">
        <v>5.0426595889594701</v>
      </c>
      <c r="J33">
        <v>18.667900971784391</v>
      </c>
      <c r="K33">
        <v>59.645989588557967</v>
      </c>
      <c r="L33">
        <v>98.529754973313771</v>
      </c>
      <c r="M33">
        <v>37.089073050130807</v>
      </c>
      <c r="N33">
        <v>74.818559702258057</v>
      </c>
      <c r="O33">
        <v>97.958527709381087</v>
      </c>
      <c r="P33">
        <v>99.679698377023826</v>
      </c>
      <c r="Q33">
        <v>99.999999999999957</v>
      </c>
      <c r="R33">
        <v>0.86851576666867558</v>
      </c>
      <c r="S33">
        <v>2.7772083239112528</v>
      </c>
      <c r="T33">
        <v>6.1100095985699383</v>
      </c>
      <c r="U33">
        <v>12.57927516090089</v>
      </c>
      <c r="V33">
        <v>49.602922414717767</v>
      </c>
      <c r="W33" t="s">
        <v>146</v>
      </c>
      <c r="X33" t="s">
        <v>147</v>
      </c>
      <c r="Y33" t="s">
        <v>148</v>
      </c>
      <c r="Z33" t="s">
        <v>149</v>
      </c>
      <c r="AA33" t="s">
        <v>150</v>
      </c>
      <c r="AB33" t="s">
        <v>151</v>
      </c>
      <c r="AC33" t="s">
        <v>152</v>
      </c>
      <c r="AD33" t="s">
        <v>153</v>
      </c>
      <c r="AE33" t="s">
        <v>154</v>
      </c>
      <c r="AF33" t="s">
        <v>155</v>
      </c>
      <c r="AG33" t="s">
        <v>156</v>
      </c>
      <c r="AH33" t="s">
        <v>157</v>
      </c>
      <c r="AI33" t="s">
        <v>158</v>
      </c>
      <c r="AJ33">
        <v>4.8494992261817362</v>
      </c>
      <c r="AK33">
        <v>99.572300170348356</v>
      </c>
      <c r="AL33">
        <v>62.437677481256102</v>
      </c>
      <c r="AM33">
        <v>81.546232726158919</v>
      </c>
      <c r="AN33">
        <v>16.242644203389009</v>
      </c>
      <c r="AO33">
        <v>77.052918838895522</v>
      </c>
      <c r="AP33">
        <v>34.336594731130504</v>
      </c>
      <c r="AQ33">
        <v>0.67914671510002056</v>
      </c>
      <c r="AR33">
        <v>18.57788686875076</v>
      </c>
      <c r="AS33">
        <v>11.13979308020787</v>
      </c>
      <c r="AT33">
        <v>30.241282155242761</v>
      </c>
      <c r="AU33">
        <v>32.452055715719283</v>
      </c>
      <c r="AV33">
        <v>50.474864994451472</v>
      </c>
      <c r="AW33"/>
      <c r="AX33"/>
      <c r="AY33"/>
      <c r="AZ33"/>
      <c r="BA33"/>
      <c r="BB33"/>
      <c r="BC33"/>
      <c r="BD33"/>
      <c r="BE33"/>
      <c r="BF33"/>
      <c r="BG33"/>
      <c r="BH33"/>
      <c r="BI33"/>
      <c r="BJ33"/>
      <c r="BK33"/>
      <c r="BL33"/>
      <c r="BM33"/>
      <c r="BN33"/>
      <c r="BO33"/>
      <c r="BP33"/>
      <c r="BQ33"/>
      <c r="BR33"/>
      <c r="BS33"/>
      <c r="BT33"/>
      <c r="BU33"/>
      <c r="BV33"/>
      <c r="BW33"/>
      <c r="BX33"/>
    </row>
    <row r="34">
      <c r="A34" t="s">
        <v>400</v>
      </c>
      <c r="B34">
        <v>2000</v>
      </c>
      <c r="C34" t="s">
        <v>403</v>
      </c>
      <c r="D34">
        <v>123</v>
      </c>
      <c r="E34" t="s">
        <v>18</v>
      </c>
      <c r="F34" t="s">
        <v>51</v>
      </c>
      <c r="G34" t="s">
        <v>187</v>
      </c>
      <c r="H34">
        <v>98.068363216014376</v>
      </c>
      <c r="I34">
        <v>94.957340411040533</v>
      </c>
      <c r="J34">
        <v>81.332099028215609</v>
      </c>
      <c r="K34">
        <v>40.354010411442033</v>
      </c>
      <c r="L34">
        <v>1.470245026686229</v>
      </c>
      <c r="M34">
        <v>62.910926949869193</v>
      </c>
      <c r="N34">
        <v>25.18144029774194</v>
      </c>
      <c r="O34">
        <v>2.0414722906189131</v>
      </c>
      <c r="P34">
        <v>0.32030162297617443</v>
      </c>
      <c r="Q34">
        <v>0</v>
      </c>
      <c r="R34">
        <v>99.131484233331321</v>
      </c>
      <c r="S34">
        <v>97.222791676088747</v>
      </c>
      <c r="T34">
        <v>93.889990401430055</v>
      </c>
      <c r="U34">
        <v>87.420724839099108</v>
      </c>
      <c r="V34">
        <v>50.397077585282233</v>
      </c>
      <c r="W34" t="s">
        <v>146</v>
      </c>
      <c r="X34" t="s">
        <v>147</v>
      </c>
      <c r="Y34" t="s">
        <v>148</v>
      </c>
      <c r="Z34" t="s">
        <v>149</v>
      </c>
      <c r="AA34" t="s">
        <v>150</v>
      </c>
      <c r="AB34" t="s">
        <v>151</v>
      </c>
      <c r="AC34" t="s">
        <v>152</v>
      </c>
      <c r="AD34" t="s">
        <v>153</v>
      </c>
      <c r="AE34" t="s">
        <v>154</v>
      </c>
      <c r="AF34" t="s">
        <v>155</v>
      </c>
      <c r="AG34" t="s">
        <v>156</v>
      </c>
      <c r="AH34" t="s">
        <v>157</v>
      </c>
      <c r="AI34" t="s">
        <v>158</v>
      </c>
      <c r="AJ34">
        <v>95.150500773818266</v>
      </c>
      <c r="AK34">
        <v>0.42769982965164388</v>
      </c>
      <c r="AL34">
        <v>37.562322518743898</v>
      </c>
      <c r="AM34">
        <v>18.453767273841081</v>
      </c>
      <c r="AN34">
        <v>83.757355796610995</v>
      </c>
      <c r="AO34">
        <v>22.947081161104482</v>
      </c>
      <c r="AP34">
        <v>65.663405268869496</v>
      </c>
      <c r="AQ34">
        <v>99.320853284899982</v>
      </c>
      <c r="AR34">
        <v>81.422113131249233</v>
      </c>
      <c r="AS34">
        <v>88.86020691979212</v>
      </c>
      <c r="AT34">
        <v>69.758717844757228</v>
      </c>
      <c r="AU34">
        <v>67.547944284280717</v>
      </c>
      <c r="AV34">
        <v>49.525135005548528</v>
      </c>
      <c r="AW34"/>
      <c r="AX34"/>
      <c r="AY34"/>
      <c r="AZ34"/>
      <c r="BA34"/>
      <c r="BB34"/>
      <c r="BC34"/>
      <c r="BD34"/>
      <c r="BE34"/>
      <c r="BF34"/>
      <c r="BG34"/>
      <c r="BH34"/>
      <c r="BI34"/>
      <c r="BJ34"/>
      <c r="BK34"/>
      <c r="BL34"/>
      <c r="BM34"/>
      <c r="BN34"/>
      <c r="BO34"/>
      <c r="BP34"/>
      <c r="BQ34"/>
      <c r="BR34"/>
      <c r="BS34"/>
      <c r="BT34"/>
      <c r="BU34"/>
      <c r="BV34"/>
      <c r="BW34"/>
      <c r="BX34"/>
    </row>
    <row r="35">
      <c r="A35" t="s">
        <v>400</v>
      </c>
      <c r="B35">
        <v>2000</v>
      </c>
      <c r="C35" t="s">
        <v>403</v>
      </c>
      <c r="D35">
        <v>124</v>
      </c>
      <c r="E35" t="s">
        <v>50</v>
      </c>
      <c r="F35" t="s">
        <v>15</v>
      </c>
      <c r="G35" t="s">
        <v>420</v>
      </c>
      <c r="H35">
        <v>1.274303088018558</v>
      </c>
      <c r="I35">
        <v>4.1890255923711566</v>
      </c>
      <c r="J35">
        <v>11.74495786884534</v>
      </c>
      <c r="K35">
        <v>42.197244897683838</v>
      </c>
      <c r="L35">
        <v>88.25419075204826</v>
      </c>
      <c r="M35">
        <v>16.61995538445105</v>
      </c>
      <c r="N35">
        <v>42.778284260636028</v>
      </c>
      <c r="O35">
        <v>74.713647211677667</v>
      </c>
      <c r="P35">
        <v>86.430918042043686</v>
      </c>
      <c r="Q35">
        <v>94.627990224947595</v>
      </c>
      <c r="R35">
        <v>0.60391678968313223</v>
      </c>
      <c r="S35">
        <v>2.207990450197133</v>
      </c>
      <c r="T35">
        <v>5.3253800064929031</v>
      </c>
      <c r="U35">
        <v>10.23930139970026</v>
      </c>
      <c r="V35">
        <v>42.986326743679548</v>
      </c>
      <c r="W35" t="s">
        <v>146</v>
      </c>
      <c r="X35" t="s">
        <v>147</v>
      </c>
      <c r="Y35" t="s">
        <v>148</v>
      </c>
      <c r="Z35" t="s">
        <v>149</v>
      </c>
      <c r="AA35" t="s">
        <v>150</v>
      </c>
      <c r="AB35" t="s">
        <v>151</v>
      </c>
      <c r="AC35" t="s">
        <v>152</v>
      </c>
      <c r="AD35" t="s">
        <v>153</v>
      </c>
      <c r="AE35" t="s">
        <v>154</v>
      </c>
      <c r="AF35" t="s">
        <v>155</v>
      </c>
      <c r="AG35" t="s">
        <v>156</v>
      </c>
      <c r="AH35" t="s">
        <v>157</v>
      </c>
      <c r="AI35" t="s">
        <v>158</v>
      </c>
      <c r="AJ35">
        <v>3.7982046808514238</v>
      </c>
      <c r="AK35">
        <v>66.462534855412414</v>
      </c>
      <c r="AL35">
        <v>58.021405812904177</v>
      </c>
      <c r="AM35">
        <v>64.800325221496678</v>
      </c>
      <c r="AN35">
        <v>14.08234675061891</v>
      </c>
      <c r="AO35">
        <v>59.455127148507728</v>
      </c>
      <c r="AP35">
        <v>27.674612935214601</v>
      </c>
      <c r="AQ35">
        <v>0.61958894154595112</v>
      </c>
      <c r="AR35">
        <v>16.710127289472119</v>
      </c>
      <c r="AS35">
        <v>9.7808699123541896</v>
      </c>
      <c r="AT35">
        <v>23.34230471342239</v>
      </c>
      <c r="AU35">
        <v>27.15487121578353</v>
      </c>
      <c r="AV35">
        <v>42.168902809678691</v>
      </c>
      <c r="AW35"/>
      <c r="AX35"/>
      <c r="AY35"/>
      <c r="AZ35"/>
      <c r="BA35"/>
      <c r="BB35"/>
      <c r="BC35"/>
      <c r="BD35"/>
      <c r="BE35"/>
      <c r="BF35"/>
      <c r="BG35"/>
      <c r="BH35"/>
      <c r="BI35"/>
      <c r="BJ35"/>
      <c r="BK35"/>
      <c r="BL35"/>
      <c r="BM35"/>
      <c r="BN35"/>
      <c r="BO35"/>
      <c r="BP35"/>
      <c r="BQ35"/>
      <c r="BR35"/>
      <c r="BS35"/>
      <c r="BT35"/>
      <c r="BU35"/>
      <c r="BV35"/>
      <c r="BW35"/>
      <c r="BX35"/>
    </row>
    <row r="36">
      <c r="A36" t="s">
        <v>400</v>
      </c>
      <c r="B36">
        <v>2000</v>
      </c>
      <c r="C36" t="s">
        <v>403</v>
      </c>
      <c r="D36">
        <v>125</v>
      </c>
      <c r="E36" t="s">
        <v>50</v>
      </c>
      <c r="F36" t="s">
        <v>16</v>
      </c>
      <c r="G36" t="s">
        <v>421</v>
      </c>
      <c r="H36">
        <v>0.65733369596707047</v>
      </c>
      <c r="I36">
        <v>0.85363399658831329</v>
      </c>
      <c r="J36">
        <v>6.9229431029390449</v>
      </c>
      <c r="K36">
        <v>17.448744690874271</v>
      </c>
      <c r="L36">
        <v>10.27556422126557</v>
      </c>
      <c r="M36">
        <v>20.469117665679761</v>
      </c>
      <c r="N36">
        <v>32.040275441622157</v>
      </c>
      <c r="O36">
        <v>23.244880497703381</v>
      </c>
      <c r="P36">
        <v>13.24878033498006</v>
      </c>
      <c r="Q36">
        <v>5.3720097750523488</v>
      </c>
      <c r="R36">
        <v>0.26459897698554352</v>
      </c>
      <c r="S36">
        <v>0.56921787371411925</v>
      </c>
      <c r="T36">
        <v>0.7846295920770332</v>
      </c>
      <c r="U36">
        <v>2.3399737612006239</v>
      </c>
      <c r="V36">
        <v>6.6165956710381906</v>
      </c>
      <c r="W36" t="s">
        <v>146</v>
      </c>
      <c r="X36" t="s">
        <v>147</v>
      </c>
      <c r="Y36" t="s">
        <v>148</v>
      </c>
      <c r="Z36" t="s">
        <v>149</v>
      </c>
      <c r="AA36" t="s">
        <v>150</v>
      </c>
      <c r="AB36" t="s">
        <v>151</v>
      </c>
      <c r="AC36" t="s">
        <v>152</v>
      </c>
      <c r="AD36" t="s">
        <v>153</v>
      </c>
      <c r="AE36" t="s">
        <v>154</v>
      </c>
      <c r="AF36" t="s">
        <v>155</v>
      </c>
      <c r="AG36" t="s">
        <v>156</v>
      </c>
      <c r="AH36" t="s">
        <v>157</v>
      </c>
      <c r="AI36" t="s">
        <v>158</v>
      </c>
      <c r="AJ36">
        <v>1.0512945453303131</v>
      </c>
      <c r="AK36">
        <v>33.10976531493607</v>
      </c>
      <c r="AL36">
        <v>4.4162716683519241</v>
      </c>
      <c r="AM36">
        <v>16.745907504662171</v>
      </c>
      <c r="AN36">
        <v>2.1602974527701009</v>
      </c>
      <c r="AO36">
        <v>17.597791690387901</v>
      </c>
      <c r="AP36">
        <v>6.6619817959158807</v>
      </c>
      <c r="AQ36">
        <v>0.0595577735540695</v>
      </c>
      <c r="AR36">
        <v>1.867759579278637</v>
      </c>
      <c r="AS36">
        <v>1.3589231678536871</v>
      </c>
      <c r="AT36">
        <v>6.8989774418203762</v>
      </c>
      <c r="AU36">
        <v>5.2971844999357529</v>
      </c>
      <c r="AV36">
        <v>8.3059621847727936</v>
      </c>
      <c r="AW36"/>
      <c r="AX36"/>
      <c r="AY36"/>
      <c r="AZ36"/>
      <c r="BA36"/>
      <c r="BB36"/>
      <c r="BC36"/>
      <c r="BD36"/>
      <c r="BE36"/>
      <c r="BF36"/>
      <c r="BG36"/>
      <c r="BH36"/>
      <c r="BI36"/>
      <c r="BJ36"/>
      <c r="BK36"/>
      <c r="BL36"/>
      <c r="BM36"/>
      <c r="BN36"/>
      <c r="BO36"/>
      <c r="BP36"/>
      <c r="BQ36"/>
      <c r="BR36"/>
      <c r="BS36"/>
      <c r="BT36"/>
      <c r="BU36"/>
      <c r="BV36"/>
      <c r="BW36"/>
      <c r="BX36"/>
    </row>
    <row r="37">
      <c r="A37" t="s">
        <v>400</v>
      </c>
      <c r="B37">
        <v>2000</v>
      </c>
      <c r="C37" t="s">
        <v>403</v>
      </c>
      <c r="D37">
        <v>126</v>
      </c>
      <c r="E37" t="s">
        <v>50</v>
      </c>
      <c r="F37" t="s">
        <v>22</v>
      </c>
      <c r="G37" t="s">
        <v>422</v>
      </c>
      <c r="H37">
        <v>3.0753459295987109</v>
      </c>
      <c r="I37">
        <v>6.4314226570273414</v>
      </c>
      <c r="J37">
        <v>10.16140983356007</v>
      </c>
      <c r="K37">
        <v>12.320130186312451</v>
      </c>
      <c r="L37">
        <v>1.065045994605313</v>
      </c>
      <c r="M37">
        <v>22.169288399534931</v>
      </c>
      <c r="N37">
        <v>10.48120570750501</v>
      </c>
      <c r="O37">
        <v>1.266235390484312</v>
      </c>
      <c r="P37">
        <v>0.32030162297624543</v>
      </c>
      <c r="Q37">
        <v>0</v>
      </c>
      <c r="R37">
        <v>1.643084656841495</v>
      </c>
      <c r="S37">
        <v>3.061455823919673</v>
      </c>
      <c r="T37">
        <v>6.3967711171230954</v>
      </c>
      <c r="U37">
        <v>8.4683544563287256</v>
      </c>
      <c r="V37">
        <v>12.454441384671069</v>
      </c>
      <c r="W37" t="s">
        <v>146</v>
      </c>
      <c r="X37" t="s">
        <v>147</v>
      </c>
      <c r="Y37" t="s">
        <v>148</v>
      </c>
      <c r="Z37" t="s">
        <v>149</v>
      </c>
      <c r="AA37" t="s">
        <v>150</v>
      </c>
      <c r="AB37" t="s">
        <v>151</v>
      </c>
      <c r="AC37" t="s">
        <v>152</v>
      </c>
      <c r="AD37" t="s">
        <v>153</v>
      </c>
      <c r="AE37" t="s">
        <v>154</v>
      </c>
      <c r="AF37" t="s">
        <v>155</v>
      </c>
      <c r="AG37" t="s">
        <v>156</v>
      </c>
      <c r="AH37" t="s">
        <v>157</v>
      </c>
      <c r="AI37" t="s">
        <v>158</v>
      </c>
      <c r="AJ37">
        <v>0</v>
      </c>
      <c r="AK37">
        <v>0</v>
      </c>
      <c r="AL37">
        <v>13.966379007975849</v>
      </c>
      <c r="AM37">
        <v>9.796737716147419</v>
      </c>
      <c r="AN37">
        <v>10.94128116936416</v>
      </c>
      <c r="AO37">
        <v>7.8900880970844014</v>
      </c>
      <c r="AP37">
        <v>3.1575531404633348</v>
      </c>
      <c r="AQ37">
        <v>6.6214496555315074</v>
      </c>
      <c r="AR37">
        <v>1.1178212842307571</v>
      </c>
      <c r="AS37">
        <v>4.7663101147254281</v>
      </c>
      <c r="AT37">
        <v>15.358671949948221</v>
      </c>
      <c r="AU37">
        <v>4.3740252131780437</v>
      </c>
      <c r="AV37">
        <v>1.817458925651152</v>
      </c>
      <c r="AW37"/>
      <c r="AX37"/>
      <c r="AY37"/>
      <c r="AZ37"/>
      <c r="BA37"/>
      <c r="BB37"/>
      <c r="BC37"/>
      <c r="BD37"/>
      <c r="BE37"/>
      <c r="BF37"/>
      <c r="BG37"/>
      <c r="BH37"/>
      <c r="BI37"/>
      <c r="BJ37"/>
      <c r="BK37"/>
      <c r="BL37"/>
      <c r="BM37"/>
      <c r="BN37"/>
      <c r="BO37"/>
      <c r="BP37"/>
      <c r="BQ37"/>
      <c r="BR37"/>
      <c r="BS37"/>
      <c r="BT37"/>
      <c r="BU37"/>
      <c r="BV37"/>
      <c r="BW37"/>
      <c r="BX37"/>
    </row>
    <row r="38">
      <c r="A38" t="s">
        <v>400</v>
      </c>
      <c r="B38">
        <v>2000</v>
      </c>
      <c r="C38" t="s">
        <v>403</v>
      </c>
      <c r="D38">
        <v>127</v>
      </c>
      <c r="E38" t="s">
        <v>50</v>
      </c>
      <c r="F38" t="s">
        <v>19</v>
      </c>
      <c r="G38" t="s">
        <v>423</v>
      </c>
      <c r="H38">
        <v>94.993017286415665</v>
      </c>
      <c r="I38">
        <v>88.525917754013193</v>
      </c>
      <c r="J38">
        <v>71.170689194655537</v>
      </c>
      <c r="K38">
        <v>28.03388022512943</v>
      </c>
      <c r="L38">
        <v>0.40519903208085351</v>
      </c>
      <c r="M38">
        <v>40.741638550334237</v>
      </c>
      <c r="N38">
        <v>14.7002345902368</v>
      </c>
      <c r="O38">
        <v>0.7752369001346372</v>
      </c>
      <c r="P38">
        <v>0</v>
      </c>
      <c r="Q38">
        <v>0</v>
      </c>
      <c r="R38">
        <v>97.488399576489826</v>
      </c>
      <c r="S38">
        <v>94.161335852169074</v>
      </c>
      <c r="T38">
        <v>87.493219284306974</v>
      </c>
      <c r="U38">
        <v>78.952370382770383</v>
      </c>
      <c r="V38">
        <v>37.942636200611183</v>
      </c>
      <c r="W38" t="s">
        <v>146</v>
      </c>
      <c r="X38" t="s">
        <v>147</v>
      </c>
      <c r="Y38" t="s">
        <v>148</v>
      </c>
      <c r="Z38" t="s">
        <v>149</v>
      </c>
      <c r="AA38" t="s">
        <v>150</v>
      </c>
      <c r="AB38" t="s">
        <v>151</v>
      </c>
      <c r="AC38" t="s">
        <v>152</v>
      </c>
      <c r="AD38" t="s">
        <v>153</v>
      </c>
      <c r="AE38" t="s">
        <v>154</v>
      </c>
      <c r="AF38" t="s">
        <v>155</v>
      </c>
      <c r="AG38" t="s">
        <v>156</v>
      </c>
      <c r="AH38" t="s">
        <v>157</v>
      </c>
      <c r="AI38" t="s">
        <v>158</v>
      </c>
      <c r="AJ38">
        <v>95.150500773818294</v>
      </c>
      <c r="AK38">
        <v>0.42769982965160042</v>
      </c>
      <c r="AL38">
        <v>23.595943510768048</v>
      </c>
      <c r="AM38">
        <v>8.6570295576937344</v>
      </c>
      <c r="AN38">
        <v>72.816074627246834</v>
      </c>
      <c r="AO38">
        <v>15.056993064019959</v>
      </c>
      <c r="AP38">
        <v>62.505852128406183</v>
      </c>
      <c r="AQ38">
        <v>92.699403629368476</v>
      </c>
      <c r="AR38">
        <v>80.304291847018476</v>
      </c>
      <c r="AS38">
        <v>84.093896805066692</v>
      </c>
      <c r="AT38">
        <v>54.400045894809011</v>
      </c>
      <c r="AU38">
        <v>63.173919071102667</v>
      </c>
      <c r="AV38">
        <v>47.707676079897361</v>
      </c>
      <c r="AW38"/>
      <c r="AX38"/>
      <c r="AY38"/>
      <c r="AZ38"/>
      <c r="BA38"/>
      <c r="BB38"/>
      <c r="BC38"/>
      <c r="BD38"/>
      <c r="BE38"/>
      <c r="BF38"/>
      <c r="BG38"/>
      <c r="BH38"/>
      <c r="BI38"/>
      <c r="BJ38"/>
      <c r="BK38"/>
      <c r="BL38"/>
      <c r="BM38"/>
      <c r="BN38"/>
      <c r="BO38"/>
      <c r="BP38"/>
      <c r="BQ38"/>
      <c r="BR38"/>
      <c r="BS38"/>
      <c r="BT38"/>
      <c r="BU38"/>
      <c r="BV38"/>
      <c r="BW38"/>
      <c r="BX38"/>
    </row>
    <row r="39">
      <c r="A39" t="s">
        <v>400</v>
      </c>
      <c r="B39">
        <v>2000</v>
      </c>
      <c r="C39" t="s">
        <v>403</v>
      </c>
      <c r="D39">
        <v>139</v>
      </c>
      <c r="E39" t="s">
        <v>50</v>
      </c>
      <c r="F39" t="s">
        <v>19</v>
      </c>
      <c r="G39" t="s">
        <v>187</v>
      </c>
      <c r="H39">
        <v>94.83118658101678</v>
      </c>
      <c r="I39">
        <v>87.947606844697034</v>
      </c>
      <c r="J39">
        <v>70.595290104415241</v>
      </c>
      <c r="K39">
        <v>27.810698080476531</v>
      </c>
      <c r="L39">
        <v>0.40383829512724728</v>
      </c>
      <c r="M39">
        <v>40.621218289197188</v>
      </c>
      <c r="N39">
        <v>14.670182430070691</v>
      </c>
      <c r="O39">
        <v>0.76864508938725695</v>
      </c>
      <c r="P39">
        <v>0</v>
      </c>
      <c r="Q39">
        <v>0</v>
      </c>
      <c r="R39">
        <v>97.406441569886198</v>
      </c>
      <c r="S39">
        <v>93.936978742621363</v>
      </c>
      <c r="T39">
        <v>86.710295608194855</v>
      </c>
      <c r="U39">
        <v>78.065059177784761</v>
      </c>
      <c r="V39">
        <v>37.551155859723181</v>
      </c>
      <c r="W39" t="s">
        <v>146</v>
      </c>
      <c r="X39" t="s">
        <v>147</v>
      </c>
      <c r="Y39" t="s">
        <v>148</v>
      </c>
      <c r="Z39" t="s">
        <v>149</v>
      </c>
      <c r="AA39" t="s">
        <v>150</v>
      </c>
      <c r="AB39" t="s">
        <v>151</v>
      </c>
      <c r="AC39" t="s">
        <v>152</v>
      </c>
      <c r="AD39" t="s">
        <v>153</v>
      </c>
      <c r="AE39" t="s">
        <v>154</v>
      </c>
      <c r="AF39" t="s">
        <v>155</v>
      </c>
      <c r="AG39" t="s">
        <v>156</v>
      </c>
      <c r="AH39" t="s">
        <v>157</v>
      </c>
      <c r="AI39" t="s">
        <v>158</v>
      </c>
      <c r="AJ39">
        <v>94.474782927685837</v>
      </c>
      <c r="AK39">
        <v>0.42650248188847578</v>
      </c>
      <c r="AL39">
        <v>23.595943510768048</v>
      </c>
      <c r="AM39">
        <v>8.6490692066763124</v>
      </c>
      <c r="AN39">
        <v>72.708903823642487</v>
      </c>
      <c r="AO39">
        <v>15.024314531019339</v>
      </c>
      <c r="AP39">
        <v>62.372525052763727</v>
      </c>
      <c r="AQ39">
        <v>92.466966642091649</v>
      </c>
      <c r="AR39">
        <v>80.304291847018476</v>
      </c>
      <c r="AS39">
        <v>82.579050625776389</v>
      </c>
      <c r="AT39">
        <v>53.760514217712327</v>
      </c>
      <c r="AU39">
        <v>62.701596954793729</v>
      </c>
      <c r="AV39">
        <v>47.6770842670146</v>
      </c>
      <c r="AW39"/>
      <c r="AX39"/>
      <c r="AY39"/>
      <c r="AZ39"/>
      <c r="BA39"/>
      <c r="BB39"/>
      <c r="BC39"/>
      <c r="BD39"/>
      <c r="BE39"/>
      <c r="BF39"/>
      <c r="BG39"/>
      <c r="BH39"/>
      <c r="BI39"/>
      <c r="BJ39"/>
      <c r="BK39"/>
      <c r="BL39"/>
      <c r="BM39"/>
      <c r="BN39"/>
      <c r="BO39"/>
      <c r="BP39"/>
      <c r="BQ39"/>
      <c r="BR39"/>
      <c r="BS39"/>
      <c r="BT39"/>
      <c r="BU39"/>
      <c r="BV39"/>
      <c r="BW39"/>
      <c r="BX39"/>
    </row>
    <row r="40">
      <c r="A40" t="s">
        <v>400</v>
      </c>
      <c r="B40">
        <v>2000</v>
      </c>
      <c r="C40" t="s">
        <v>403</v>
      </c>
      <c r="D40">
        <v>151</v>
      </c>
      <c r="E40" t="s">
        <v>109</v>
      </c>
      <c r="F40" t="s">
        <v>49</v>
      </c>
      <c r="G40" t="s">
        <v>187</v>
      </c>
      <c r="H40">
        <v>2.7607451074707612</v>
      </c>
      <c r="I40">
        <v>2.7935486860134322</v>
      </c>
      <c r="J40">
        <v>8.4436661811020883</v>
      </c>
      <c r="K40">
        <v>23.711013308121409</v>
      </c>
      <c r="L40">
        <v>20.760092252141479</v>
      </c>
      <c r="M40">
        <v>32.133517999139059</v>
      </c>
      <c r="N40">
        <v>35.967606987372697</v>
      </c>
      <c r="O40">
        <v>30.147285000020599</v>
      </c>
      <c r="P40">
        <v>22.633164444417851</v>
      </c>
      <c r="Q40">
        <v>12.594212825050059</v>
      </c>
      <c r="R40">
        <v>1.431043398877041</v>
      </c>
      <c r="S40">
        <v>0.98026053998833163</v>
      </c>
      <c r="T40">
        <v>2.2292378479392889</v>
      </c>
      <c r="U40">
        <v>3.2025825338858831</v>
      </c>
      <c r="V40">
        <v>13.47237479639389</v>
      </c>
      <c r="W40" t="s">
        <v>146</v>
      </c>
      <c r="X40" t="s">
        <v>147</v>
      </c>
      <c r="Y40" t="s">
        <v>148</v>
      </c>
      <c r="Z40" t="s">
        <v>149</v>
      </c>
      <c r="AA40" t="s">
        <v>150</v>
      </c>
      <c r="AB40" t="s">
        <v>151</v>
      </c>
      <c r="AC40" t="s">
        <v>152</v>
      </c>
      <c r="AD40" t="s">
        <v>153</v>
      </c>
      <c r="AE40" t="s">
        <v>154</v>
      </c>
      <c r="AF40" t="s">
        <v>155</v>
      </c>
      <c r="AG40" t="s">
        <v>156</v>
      </c>
      <c r="AH40" t="s">
        <v>157</v>
      </c>
      <c r="AI40" t="s">
        <v>158</v>
      </c>
      <c r="AJ40">
        <v>4.8150601728369109</v>
      </c>
      <c r="AK40">
        <v>38.829992986735547</v>
      </c>
      <c r="AL40">
        <v>16.362507642897022</v>
      </c>
      <c r="AM40">
        <v>8.6001162087240708</v>
      </c>
      <c r="AN40">
        <v>4.4729781613679496</v>
      </c>
      <c r="AO40">
        <v>32.201729947934908</v>
      </c>
      <c r="AP40">
        <v>7.5349532486140571</v>
      </c>
      <c r="AQ40">
        <v>2.397736582633581</v>
      </c>
      <c r="AR40">
        <v>5.7222262842462142</v>
      </c>
      <c r="AS40">
        <v>1.4087676917461041</v>
      </c>
      <c r="AT40">
        <v>8.7158362539950556</v>
      </c>
      <c r="AU40">
        <v>4.4114878558070334</v>
      </c>
      <c r="AV40">
        <v>16.715283537028849</v>
      </c>
      <c r="AW40"/>
      <c r="AX40"/>
      <c r="AY40"/>
      <c r="AZ40"/>
      <c r="BA40"/>
      <c r="BB40"/>
      <c r="BC40"/>
      <c r="BD40"/>
      <c r="BE40"/>
      <c r="BF40"/>
      <c r="BG40"/>
      <c r="BH40"/>
      <c r="BI40"/>
      <c r="BJ40"/>
      <c r="BK40"/>
      <c r="BL40"/>
      <c r="BM40"/>
      <c r="BN40"/>
      <c r="BO40"/>
      <c r="BP40"/>
      <c r="BQ40"/>
      <c r="BR40"/>
      <c r="BS40"/>
      <c r="BT40"/>
      <c r="BU40"/>
      <c r="BV40"/>
      <c r="BW40"/>
      <c r="BX40"/>
    </row>
    <row r="41">
      <c r="A41" t="s">
        <v>400</v>
      </c>
      <c r="B41">
        <v>2000</v>
      </c>
      <c r="C41" t="s">
        <v>403</v>
      </c>
      <c r="D41">
        <v>152</v>
      </c>
      <c r="E41" t="s">
        <v>109</v>
      </c>
      <c r="F41" t="s">
        <v>48</v>
      </c>
      <c r="G41" t="s">
        <v>187</v>
      </c>
      <c r="H41">
        <v>97.239254892529189</v>
      </c>
      <c r="I41">
        <v>97.206451313986548</v>
      </c>
      <c r="J41">
        <v>91.556333818897784</v>
      </c>
      <c r="K41">
        <v>76.288986691878534</v>
      </c>
      <c r="L41">
        <v>79.239907747858581</v>
      </c>
      <c r="M41">
        <v>67.866482000860984</v>
      </c>
      <c r="N41">
        <v>64.032393012627281</v>
      </c>
      <c r="O41">
        <v>69.852714999979426</v>
      </c>
      <c r="P41">
        <v>77.366835555582227</v>
      </c>
      <c r="Q41">
        <v>87.405787174949921</v>
      </c>
      <c r="R41">
        <v>98.568956601122963</v>
      </c>
      <c r="S41">
        <v>99.019739460011664</v>
      </c>
      <c r="T41">
        <v>97.770762152060712</v>
      </c>
      <c r="U41">
        <v>96.797417466114027</v>
      </c>
      <c r="V41">
        <v>86.527625203606107</v>
      </c>
      <c r="W41" t="s">
        <v>146</v>
      </c>
      <c r="X41" t="s">
        <v>147</v>
      </c>
      <c r="Y41" t="s">
        <v>148</v>
      </c>
      <c r="Z41" t="s">
        <v>149</v>
      </c>
      <c r="AA41" t="s">
        <v>150</v>
      </c>
      <c r="AB41" t="s">
        <v>151</v>
      </c>
      <c r="AC41" t="s">
        <v>152</v>
      </c>
      <c r="AD41" t="s">
        <v>153</v>
      </c>
      <c r="AE41" t="s">
        <v>154</v>
      </c>
      <c r="AF41" t="s">
        <v>155</v>
      </c>
      <c r="AG41" t="s">
        <v>156</v>
      </c>
      <c r="AH41" t="s">
        <v>157</v>
      </c>
      <c r="AI41" t="s">
        <v>158</v>
      </c>
      <c r="AJ41">
        <v>95.18493982716312</v>
      </c>
      <c r="AK41">
        <v>61.170007013264318</v>
      </c>
      <c r="AL41">
        <v>83.637492357102985</v>
      </c>
      <c r="AM41">
        <v>91.399883791275869</v>
      </c>
      <c r="AN41">
        <v>95.527021838632066</v>
      </c>
      <c r="AO41">
        <v>67.798270052065121</v>
      </c>
      <c r="AP41">
        <v>92.465046751385898</v>
      </c>
      <c r="AQ41">
        <v>97.602263417366444</v>
      </c>
      <c r="AR41">
        <v>94.277773715753739</v>
      </c>
      <c r="AS41">
        <v>98.591232308253879</v>
      </c>
      <c r="AT41">
        <v>91.284163746004992</v>
      </c>
      <c r="AU41">
        <v>95.588512144192947</v>
      </c>
      <c r="AV41">
        <v>83.284716462971346</v>
      </c>
      <c r="AW41"/>
      <c r="AX41"/>
      <c r="AY41"/>
      <c r="AZ41"/>
      <c r="BA41"/>
      <c r="BB41"/>
      <c r="BC41"/>
      <c r="BD41"/>
      <c r="BE41"/>
      <c r="BF41"/>
      <c r="BG41"/>
      <c r="BH41"/>
      <c r="BI41"/>
      <c r="BJ41"/>
      <c r="BK41"/>
      <c r="BL41"/>
      <c r="BM41"/>
      <c r="BN41"/>
      <c r="BO41"/>
      <c r="BP41"/>
      <c r="BQ41"/>
      <c r="BR41"/>
      <c r="BS41"/>
      <c r="BT41"/>
      <c r="BU41"/>
      <c r="BV41"/>
      <c r="BW41"/>
      <c r="BX41"/>
    </row>
    <row r="42">
      <c r="A42" t="s">
        <v>400</v>
      </c>
      <c r="B42">
        <v>2000</v>
      </c>
      <c r="C42" t="s">
        <v>403</v>
      </c>
      <c r="D42">
        <v>153</v>
      </c>
      <c r="E42" t="s">
        <v>62</v>
      </c>
      <c r="F42" t="s">
        <v>176</v>
      </c>
      <c r="G42" t="s">
        <v>187</v>
      </c>
      <c r="H42">
        <v>0.46142721599629599</v>
      </c>
      <c r="I42">
        <v>0.35489895952838069</v>
      </c>
      <c r="J42">
        <v>5.9043855323735839</v>
      </c>
      <c r="K42">
        <v>38.989125276531972</v>
      </c>
      <c r="L42">
        <v>83.239798585988069</v>
      </c>
      <c r="M42">
        <v>23.56179071455977</v>
      </c>
      <c r="N42">
        <v>57.475215101845187</v>
      </c>
      <c r="O42">
        <v>72.849894852537602</v>
      </c>
      <c r="P42">
        <v>86.031924214957783</v>
      </c>
      <c r="Q42">
        <v>88.368730542359046</v>
      </c>
      <c r="R42">
        <v>0.083132446600820503</v>
      </c>
      <c r="S42">
        <v>0.1066689838459082</v>
      </c>
      <c r="T42">
        <v>0.1044552593949023</v>
      </c>
      <c r="U42">
        <v>1.632099546644366</v>
      </c>
      <c r="V42">
        <v>27.761793716593029</v>
      </c>
      <c r="W42" t="s">
        <v>146</v>
      </c>
      <c r="X42" t="s">
        <v>147</v>
      </c>
      <c r="Y42" t="s">
        <v>148</v>
      </c>
      <c r="Z42" t="s">
        <v>149</v>
      </c>
      <c r="AA42" t="s">
        <v>150</v>
      </c>
      <c r="AB42" t="s">
        <v>151</v>
      </c>
      <c r="AC42" t="s">
        <v>152</v>
      </c>
      <c r="AD42" t="s">
        <v>153</v>
      </c>
      <c r="AE42" t="s">
        <v>154</v>
      </c>
      <c r="AF42" t="s">
        <v>155</v>
      </c>
      <c r="AG42" t="s">
        <v>156</v>
      </c>
      <c r="AH42" t="s">
        <v>157</v>
      </c>
      <c r="AI42" t="s">
        <v>158</v>
      </c>
      <c r="AJ42">
        <v>3.686779961933154</v>
      </c>
      <c r="AK42">
        <v>96.641273120358449</v>
      </c>
      <c r="AL42">
        <v>48.410719646107317</v>
      </c>
      <c r="AM42">
        <v>73.535791310472604</v>
      </c>
      <c r="AN42">
        <v>7.5118993082243586</v>
      </c>
      <c r="AO42">
        <v>55.417189237342257</v>
      </c>
      <c r="AP42">
        <v>25.68232949447685</v>
      </c>
      <c r="AQ42">
        <v>0</v>
      </c>
      <c r="AR42">
        <v>14.250882683613449</v>
      </c>
      <c r="AS42">
        <v>0</v>
      </c>
      <c r="AT42">
        <v>7.9078968334945783</v>
      </c>
      <c r="AU42">
        <v>16.97336987600772</v>
      </c>
      <c r="AV42">
        <v>44.784933664314231</v>
      </c>
      <c r="AW42">
        <v>31.095037000000001</v>
      </c>
      <c r="AX42">
        <v>22.852553</v>
      </c>
      <c r="AY42">
        <v>391.04096299999992</v>
      </c>
      <c r="AZ42">
        <v>2559.5726659999959</v>
      </c>
      <c r="BA42">
        <v>5511.5792760000013</v>
      </c>
      <c r="BB42">
        <v>516.78779199999997</v>
      </c>
      <c r="BC42">
        <v>1266.8329210000011</v>
      </c>
      <c r="BD42">
        <v>1551.10661</v>
      </c>
      <c r="BE42">
        <v>1929.6645260000021</v>
      </c>
      <c r="BF42">
        <v>1950.245324000002</v>
      </c>
      <c r="BG42">
        <v>3.6922600000000001</v>
      </c>
      <c r="BH42">
        <v>4.7021440000000014</v>
      </c>
      <c r="BI42">
        <v>4.5784219999999998</v>
      </c>
      <c r="BJ42">
        <v>71.727819000000011</v>
      </c>
      <c r="BK42">
        <v>1216.802677000001</v>
      </c>
      <c r="BL42">
        <v>62.41200000000002</v>
      </c>
      <c r="BM42">
        <v>1554.328513000002</v>
      </c>
      <c r="BN42">
        <v>706.36312099999998</v>
      </c>
      <c r="BO42">
        <v>894.05066200000022</v>
      </c>
      <c r="BP42">
        <v>206.68181899999999</v>
      </c>
      <c r="BQ42">
        <v>2517.7692290000009</v>
      </c>
      <c r="BR42">
        <v>284.65090999999978</v>
      </c>
      <c r="BS42">
        <v>0</v>
      </c>
      <c r="BT42">
        <v>149.11532199999999</v>
      </c>
      <c r="BU42">
        <v>0</v>
      </c>
      <c r="BV42">
        <v>263.09981199999999</v>
      </c>
      <c r="BW42">
        <v>512.13935599999968</v>
      </c>
      <c r="BX42">
        <v>1365.529751</v>
      </c>
    </row>
    <row r="43">
      <c r="A43" t="s">
        <v>400</v>
      </c>
      <c r="B43">
        <v>2000</v>
      </c>
      <c r="C43" t="s">
        <v>403</v>
      </c>
      <c r="D43">
        <v>154</v>
      </c>
      <c r="E43" t="s">
        <v>62</v>
      </c>
      <c r="F43" t="s">
        <v>177</v>
      </c>
      <c r="G43" t="s">
        <v>187</v>
      </c>
      <c r="H43">
        <v>0.309361390548684</v>
      </c>
      <c r="I43">
        <v>1.2453738620253769</v>
      </c>
      <c r="J43">
        <v>1.996253880746125</v>
      </c>
      <c r="K43">
        <v>8.8104669390782568</v>
      </c>
      <c r="L43">
        <v>13.66419237609802</v>
      </c>
      <c r="M43">
        <v>5.0601385989518226</v>
      </c>
      <c r="N43">
        <v>11.64181641415767</v>
      </c>
      <c r="O43">
        <v>24.43138181191739</v>
      </c>
      <c r="P43">
        <v>13.476788621582759</v>
      </c>
      <c r="Q43">
        <v>11.63126945764092</v>
      </c>
      <c r="R43">
        <v>0</v>
      </c>
      <c r="S43">
        <v>0</v>
      </c>
      <c r="T43">
        <v>1.824075059345293</v>
      </c>
      <c r="U43">
        <v>1.202689518163417</v>
      </c>
      <c r="V43">
        <v>3.1219285096794609</v>
      </c>
      <c r="W43" t="s">
        <v>146</v>
      </c>
      <c r="X43" t="s">
        <v>147</v>
      </c>
      <c r="Y43" t="s">
        <v>148</v>
      </c>
      <c r="Z43" t="s">
        <v>149</v>
      </c>
      <c r="AA43" t="s">
        <v>150</v>
      </c>
      <c r="AB43" t="s">
        <v>151</v>
      </c>
      <c r="AC43" t="s">
        <v>152</v>
      </c>
      <c r="AD43" t="s">
        <v>153</v>
      </c>
      <c r="AE43" t="s">
        <v>154</v>
      </c>
      <c r="AF43" t="s">
        <v>155</v>
      </c>
      <c r="AG43" t="s">
        <v>156</v>
      </c>
      <c r="AH43" t="s">
        <v>157</v>
      </c>
      <c r="AI43" t="s">
        <v>158</v>
      </c>
      <c r="AJ43">
        <v>0</v>
      </c>
      <c r="AK43">
        <v>2.9310270499899072</v>
      </c>
      <c r="AL43">
        <v>2.4117514829073921</v>
      </c>
      <c r="AM43">
        <v>4.1912946099102646</v>
      </c>
      <c r="AN43">
        <v>6.8801349461362884</v>
      </c>
      <c r="AO43">
        <v>19.642433980897341</v>
      </c>
      <c r="AP43">
        <v>4.6458561180009701</v>
      </c>
      <c r="AQ43">
        <v>0.51952093795696974</v>
      </c>
      <c r="AR43">
        <v>1.329445790003033</v>
      </c>
      <c r="AS43">
        <v>0</v>
      </c>
      <c r="AT43">
        <v>5.8881641365225494</v>
      </c>
      <c r="AU43">
        <v>5.3066518203172661</v>
      </c>
      <c r="AV43">
        <v>1.9194120348239461</v>
      </c>
      <c r="AW43">
        <v>20.8475</v>
      </c>
      <c r="AX43">
        <v>80.191759999999988</v>
      </c>
      <c r="AY43">
        <v>132.2097</v>
      </c>
      <c r="AZ43">
        <v>578.3928259999999</v>
      </c>
      <c r="BA43">
        <v>904.75086199999998</v>
      </c>
      <c r="BB43">
        <v>110.98553099999999</v>
      </c>
      <c r="BC43">
        <v>256.60167200000001</v>
      </c>
      <c r="BD43">
        <v>520.18850400000008</v>
      </c>
      <c r="BE43">
        <v>302.27942900000011</v>
      </c>
      <c r="BF43">
        <v>256.695199</v>
      </c>
      <c r="BG43">
        <v>0</v>
      </c>
      <c r="BH43">
        <v>0</v>
      </c>
      <c r="BI43">
        <v>79.951793999999992</v>
      </c>
      <c r="BJ43">
        <v>52.856026000000007</v>
      </c>
      <c r="BK43">
        <v>136.83449300000001</v>
      </c>
      <c r="BL43">
        <v>0</v>
      </c>
      <c r="BM43">
        <v>47.141130999999987</v>
      </c>
      <c r="BN43">
        <v>35.189981000000003</v>
      </c>
      <c r="BO43">
        <v>50.95790299999998</v>
      </c>
      <c r="BP43">
        <v>189.2995030000001</v>
      </c>
      <c r="BQ43">
        <v>892.41472799999997</v>
      </c>
      <c r="BR43">
        <v>51.49249300000001</v>
      </c>
      <c r="BS43">
        <v>21.441224999999999</v>
      </c>
      <c r="BT43">
        <v>13.910769</v>
      </c>
      <c r="BU43">
        <v>0</v>
      </c>
      <c r="BV43">
        <v>195.90226200000001</v>
      </c>
      <c r="BW43">
        <v>160.118189</v>
      </c>
      <c r="BX43">
        <v>58.524464000000009</v>
      </c>
    </row>
    <row r="44">
      <c r="A44" t="s">
        <v>400</v>
      </c>
      <c r="B44">
        <v>2000</v>
      </c>
      <c r="C44" t="s">
        <v>403</v>
      </c>
      <c r="D44">
        <v>155</v>
      </c>
      <c r="E44" t="s">
        <v>62</v>
      </c>
      <c r="F44" t="s">
        <v>178</v>
      </c>
      <c r="G44" t="s">
        <v>187</v>
      </c>
      <c r="H44">
        <v>2.8295584998585461</v>
      </c>
      <c r="I44">
        <v>7.3843898060044264</v>
      </c>
      <c r="J44">
        <v>13.30544212499826</v>
      </c>
      <c r="K44">
        <v>12.82157661627215</v>
      </c>
      <c r="L44">
        <v>1.44094281550212</v>
      </c>
      <c r="M44">
        <v>17.177129412020431</v>
      </c>
      <c r="N44">
        <v>4.9873452919070793</v>
      </c>
      <c r="O44">
        <v>0.1665877573989433</v>
      </c>
      <c r="P44">
        <v>0.34197108096656331</v>
      </c>
      <c r="Q44">
        <v>0</v>
      </c>
      <c r="R44">
        <v>1.2156337439087159</v>
      </c>
      <c r="S44">
        <v>3.848282545808301</v>
      </c>
      <c r="T44">
        <v>9.0206933487095586</v>
      </c>
      <c r="U44">
        <v>12.66030060211726</v>
      </c>
      <c r="V44">
        <v>18.507611425088911</v>
      </c>
      <c r="W44" t="s">
        <v>146</v>
      </c>
      <c r="X44" t="s">
        <v>147</v>
      </c>
      <c r="Y44" t="s">
        <v>148</v>
      </c>
      <c r="Z44" t="s">
        <v>149</v>
      </c>
      <c r="AA44" t="s">
        <v>150</v>
      </c>
      <c r="AB44" t="s">
        <v>151</v>
      </c>
      <c r="AC44" t="s">
        <v>152</v>
      </c>
      <c r="AD44" t="s">
        <v>153</v>
      </c>
      <c r="AE44" t="s">
        <v>154</v>
      </c>
      <c r="AF44" t="s">
        <v>155</v>
      </c>
      <c r="AG44" t="s">
        <v>156</v>
      </c>
      <c r="AH44" t="s">
        <v>157</v>
      </c>
      <c r="AI44" t="s">
        <v>158</v>
      </c>
      <c r="AJ44">
        <v>0</v>
      </c>
      <c r="AK44">
        <v>0</v>
      </c>
      <c r="AL44">
        <v>7.6115563498331511</v>
      </c>
      <c r="AM44">
        <v>5.0291068642869297</v>
      </c>
      <c r="AN44">
        <v>6.2574856419111864</v>
      </c>
      <c r="AO44">
        <v>5.7850516508481578</v>
      </c>
      <c r="AP44">
        <v>4.0614503306174514</v>
      </c>
      <c r="AQ44">
        <v>5.8374160282000354</v>
      </c>
      <c r="AR44">
        <v>1.096029326652439</v>
      </c>
      <c r="AS44">
        <v>10.77816615794676</v>
      </c>
      <c r="AT44">
        <v>19.38699933299414</v>
      </c>
      <c r="AU44">
        <v>13.143336542466679</v>
      </c>
      <c r="AV44">
        <v>3.370170133318191</v>
      </c>
      <c r="AW44">
        <v>190.68061700000001</v>
      </c>
      <c r="AX44">
        <v>475.49353100000002</v>
      </c>
      <c r="AY44">
        <v>881.20480499999985</v>
      </c>
      <c r="AZ44">
        <v>841.7156530000002</v>
      </c>
      <c r="BA44">
        <v>95.409536000000003</v>
      </c>
      <c r="BB44">
        <v>376.7511090000001</v>
      </c>
      <c r="BC44">
        <v>109.927961</v>
      </c>
      <c r="BD44">
        <v>3.5469560000000002</v>
      </c>
      <c r="BE44">
        <v>7.670285999999999</v>
      </c>
      <c r="BF44">
        <v>0</v>
      </c>
      <c r="BG44">
        <v>53.991383999999996</v>
      </c>
      <c r="BH44">
        <v>169.63861499999999</v>
      </c>
      <c r="BI44">
        <v>395.38976900000011</v>
      </c>
      <c r="BJ44">
        <v>556.39728100000002</v>
      </c>
      <c r="BK44">
        <v>811.19078100000002</v>
      </c>
      <c r="BL44">
        <v>0</v>
      </c>
      <c r="BM44">
        <v>0</v>
      </c>
      <c r="BN44">
        <v>111.060582</v>
      </c>
      <c r="BO44">
        <v>61.144052999999992</v>
      </c>
      <c r="BP44">
        <v>172.16797800000001</v>
      </c>
      <c r="BQ44">
        <v>262.83225900000002</v>
      </c>
      <c r="BR44">
        <v>45.015213000000003</v>
      </c>
      <c r="BS44">
        <v>240.916855</v>
      </c>
      <c r="BT44">
        <v>11.468396</v>
      </c>
      <c r="BU44">
        <v>435.54870499999993</v>
      </c>
      <c r="BV44">
        <v>645.01548100000014</v>
      </c>
      <c r="BW44">
        <v>396.57533899999999</v>
      </c>
      <c r="BX44">
        <v>102.759281</v>
      </c>
    </row>
    <row r="45">
      <c r="A45" t="s">
        <v>400</v>
      </c>
      <c r="B45">
        <v>2000</v>
      </c>
      <c r="C45" t="s">
        <v>403</v>
      </c>
      <c r="D45">
        <v>156</v>
      </c>
      <c r="E45" t="s">
        <v>62</v>
      </c>
      <c r="F45" t="s">
        <v>179</v>
      </c>
      <c r="G45" t="s">
        <v>187</v>
      </c>
      <c r="H45">
        <v>0.50537668516392797</v>
      </c>
      <c r="I45">
        <v>1.1763269522944511</v>
      </c>
      <c r="J45">
        <v>4.9172076941682272</v>
      </c>
      <c r="K45">
        <v>6.5925926823976422</v>
      </c>
      <c r="L45">
        <v>0.85602959678979462</v>
      </c>
      <c r="M45">
        <v>4.6288678102040741</v>
      </c>
      <c r="N45">
        <v>4.5899714460860714</v>
      </c>
      <c r="O45">
        <v>0.61506108971660334</v>
      </c>
      <c r="P45">
        <v>0</v>
      </c>
      <c r="Q45">
        <v>0</v>
      </c>
      <c r="R45">
        <v>0.6968233425929462</v>
      </c>
      <c r="S45">
        <v>0.59147319805658571</v>
      </c>
      <c r="T45">
        <v>0.95266918464733763</v>
      </c>
      <c r="U45">
        <v>4.3416510953783938</v>
      </c>
      <c r="V45">
        <v>9.5723978664764342</v>
      </c>
      <c r="W45" t="s">
        <v>146</v>
      </c>
      <c r="X45" t="s">
        <v>147</v>
      </c>
      <c r="Y45" t="s">
        <v>148</v>
      </c>
      <c r="Z45" t="s">
        <v>149</v>
      </c>
      <c r="AA45" t="s">
        <v>150</v>
      </c>
      <c r="AB45" t="s">
        <v>151</v>
      </c>
      <c r="AC45" t="s">
        <v>152</v>
      </c>
      <c r="AD45" t="s">
        <v>153</v>
      </c>
      <c r="AE45" t="s">
        <v>154</v>
      </c>
      <c r="AF45" t="s">
        <v>155</v>
      </c>
      <c r="AG45" t="s">
        <v>156</v>
      </c>
      <c r="AH45" t="s">
        <v>157</v>
      </c>
      <c r="AI45" t="s">
        <v>158</v>
      </c>
      <c r="AJ45">
        <v>1.1627192642485831</v>
      </c>
      <c r="AK45">
        <v>0</v>
      </c>
      <c r="AL45">
        <v>10.07727290876322</v>
      </c>
      <c r="AM45">
        <v>0.68568371310258158</v>
      </c>
      <c r="AN45">
        <v>0.10953094555765901</v>
      </c>
      <c r="AO45">
        <v>0.17460004354231379</v>
      </c>
      <c r="AP45">
        <v>2.7496783656026689</v>
      </c>
      <c r="AQ45">
        <v>0</v>
      </c>
      <c r="AR45">
        <v>2.9975583951342788</v>
      </c>
      <c r="AS45">
        <v>4.8533415581449146</v>
      </c>
      <c r="AT45">
        <v>11.34258652442098</v>
      </c>
      <c r="AU45">
        <v>1.2231052756730121</v>
      </c>
      <c r="AV45">
        <v>2.1871627745215312</v>
      </c>
      <c r="AW45">
        <v>34.056739999999998</v>
      </c>
      <c r="AX45">
        <v>75.745710999999986</v>
      </c>
      <c r="AY45">
        <v>325.66126000000008</v>
      </c>
      <c r="AZ45">
        <v>432.79298799999992</v>
      </c>
      <c r="BA45">
        <v>56.680518999999997</v>
      </c>
      <c r="BB45">
        <v>101.52634</v>
      </c>
      <c r="BC45">
        <v>101.16929399999999</v>
      </c>
      <c r="BD45">
        <v>13.095768</v>
      </c>
      <c r="BE45">
        <v>0</v>
      </c>
      <c r="BF45">
        <v>0</v>
      </c>
      <c r="BG45">
        <v>30.948841999999999</v>
      </c>
      <c r="BH45">
        <v>26.07311</v>
      </c>
      <c r="BI45">
        <v>41.756839999999997</v>
      </c>
      <c r="BJ45">
        <v>190.80770200000001</v>
      </c>
      <c r="BK45">
        <v>419.55932199999978</v>
      </c>
      <c r="BL45">
        <v>19.683202000000001</v>
      </c>
      <c r="BM45">
        <v>0</v>
      </c>
      <c r="BN45">
        <v>147.03797</v>
      </c>
      <c r="BO45">
        <v>8.3365659999999995</v>
      </c>
      <c r="BP45">
        <v>3.0136259999999999</v>
      </c>
      <c r="BQ45">
        <v>7.9326040000000004</v>
      </c>
      <c r="BR45">
        <v>30.476147000000001</v>
      </c>
      <c r="BS45">
        <v>0</v>
      </c>
      <c r="BT45">
        <v>31.365207000000002</v>
      </c>
      <c r="BU45">
        <v>196.124888</v>
      </c>
      <c r="BV45">
        <v>377.37371200000001</v>
      </c>
      <c r="BW45">
        <v>36.904889999999988</v>
      </c>
      <c r="BX45">
        <v>66.688406000000001</v>
      </c>
    </row>
    <row r="46">
      <c r="A46" t="s">
        <v>400</v>
      </c>
      <c r="B46">
        <v>2000</v>
      </c>
      <c r="C46" t="s">
        <v>403</v>
      </c>
      <c r="D46">
        <v>157</v>
      </c>
      <c r="E46" t="s">
        <v>62</v>
      </c>
      <c r="F46" t="s">
        <v>180</v>
      </c>
      <c r="G46" t="s">
        <v>187</v>
      </c>
      <c r="H46">
        <v>0.84202642884472334</v>
      </c>
      <c r="I46">
        <v>0.86713836025140534</v>
      </c>
      <c r="J46">
        <v>1.368254811261949</v>
      </c>
      <c r="K46">
        <v>3.2618239259233648</v>
      </c>
      <c r="L46">
        <v>0.1922061689391977</v>
      </c>
      <c r="M46">
        <v>3.125377543815445</v>
      </c>
      <c r="N46">
        <v>2.8442518441419882</v>
      </c>
      <c r="O46">
        <v>0.53480438726282453</v>
      </c>
      <c r="P46">
        <v>0.14931608249295039</v>
      </c>
      <c r="Q46">
        <v>0</v>
      </c>
      <c r="R46">
        <v>0.51601089040769377</v>
      </c>
      <c r="S46">
        <v>1.292239420120211</v>
      </c>
      <c r="T46">
        <v>0.43381878652209283</v>
      </c>
      <c r="U46">
        <v>1.1496207100005951</v>
      </c>
      <c r="V46">
        <v>3.0723105955488328</v>
      </c>
      <c r="W46" t="s">
        <v>146</v>
      </c>
      <c r="X46" t="s">
        <v>147</v>
      </c>
      <c r="Y46" t="s">
        <v>148</v>
      </c>
      <c r="Z46" t="s">
        <v>149</v>
      </c>
      <c r="AA46" t="s">
        <v>150</v>
      </c>
      <c r="AB46" t="s">
        <v>151</v>
      </c>
      <c r="AC46" t="s">
        <v>152</v>
      </c>
      <c r="AD46" t="s">
        <v>153</v>
      </c>
      <c r="AE46" t="s">
        <v>154</v>
      </c>
      <c r="AF46" t="s">
        <v>155</v>
      </c>
      <c r="AG46" t="s">
        <v>156</v>
      </c>
      <c r="AH46" t="s">
        <v>157</v>
      </c>
      <c r="AI46" t="s">
        <v>158</v>
      </c>
      <c r="AJ46">
        <v>0</v>
      </c>
      <c r="AK46">
        <v>0</v>
      </c>
      <c r="AL46">
        <v>7.6000948699521604</v>
      </c>
      <c r="AM46">
        <v>7.624982695084789</v>
      </c>
      <c r="AN46">
        <v>6.4248745309237671</v>
      </c>
      <c r="AO46">
        <v>0</v>
      </c>
      <c r="AP46">
        <v>0.35483356289584328</v>
      </c>
      <c r="AQ46">
        <v>0.761977998818399</v>
      </c>
      <c r="AR46">
        <v>0.0217919575781951</v>
      </c>
      <c r="AS46">
        <v>0.27459547884164442</v>
      </c>
      <c r="AT46">
        <v>0.061516207619294501</v>
      </c>
      <c r="AU46">
        <v>0</v>
      </c>
      <c r="AV46">
        <v>0.0306453131249785</v>
      </c>
      <c r="AW46">
        <v>56.743169999999999</v>
      </c>
      <c r="AX46">
        <v>55.836526999999997</v>
      </c>
      <c r="AY46">
        <v>90.618011999999993</v>
      </c>
      <c r="AZ46">
        <v>214.13343599999999</v>
      </c>
      <c r="BA46">
        <v>12.726599</v>
      </c>
      <c r="BB46">
        <v>68.549839000000006</v>
      </c>
      <c r="BC46">
        <v>62.691229</v>
      </c>
      <c r="BD46">
        <v>11.386957000000001</v>
      </c>
      <c r="BE46">
        <v>3.3491050000000002</v>
      </c>
      <c r="BF46">
        <v>0</v>
      </c>
      <c r="BG46">
        <v>22.918203999999999</v>
      </c>
      <c r="BH46">
        <v>56.964036000000007</v>
      </c>
      <c r="BI46">
        <v>19.014892</v>
      </c>
      <c r="BJ46">
        <v>50.523747999999998</v>
      </c>
      <c r="BK46">
        <v>134.65973399999999</v>
      </c>
      <c r="BL46">
        <v>0</v>
      </c>
      <c r="BM46">
        <v>0</v>
      </c>
      <c r="BN46">
        <v>110.89334700000001</v>
      </c>
      <c r="BO46">
        <v>92.70480000000002</v>
      </c>
      <c r="BP46">
        <v>176.77350300000001</v>
      </c>
      <c r="BQ46">
        <v>0</v>
      </c>
      <c r="BR46">
        <v>3.9328090000000002</v>
      </c>
      <c r="BS46">
        <v>31.447706</v>
      </c>
      <c r="BT46">
        <v>0.228022</v>
      </c>
      <c r="BU46">
        <v>11.09648</v>
      </c>
      <c r="BV46">
        <v>2.0466760000000002</v>
      </c>
      <c r="BW46">
        <v>0</v>
      </c>
      <c r="BX46">
        <v>0.93440100000000004</v>
      </c>
    </row>
    <row r="47">
      <c r="A47" t="s">
        <v>400</v>
      </c>
      <c r="B47">
        <v>2000</v>
      </c>
      <c r="C47" t="s">
        <v>403</v>
      </c>
      <c r="D47">
        <v>158</v>
      </c>
      <c r="E47" t="s">
        <v>62</v>
      </c>
      <c r="F47" t="s">
        <v>181</v>
      </c>
      <c r="G47" t="s">
        <v>187</v>
      </c>
      <c r="H47">
        <v>94.993017286415665</v>
      </c>
      <c r="I47">
        <v>88.525917754013193</v>
      </c>
      <c r="J47">
        <v>71.170689194655537</v>
      </c>
      <c r="K47">
        <v>28.03388022512943</v>
      </c>
      <c r="L47">
        <v>0.40519903208085351</v>
      </c>
      <c r="M47">
        <v>40.741638550334237</v>
      </c>
      <c r="N47">
        <v>14.7002345902368</v>
      </c>
      <c r="O47">
        <v>0.7752369001346372</v>
      </c>
      <c r="P47">
        <v>0</v>
      </c>
      <c r="Q47">
        <v>0</v>
      </c>
      <c r="R47">
        <v>97.488399576489826</v>
      </c>
      <c r="S47">
        <v>94.161335852169074</v>
      </c>
      <c r="T47">
        <v>87.493219284306974</v>
      </c>
      <c r="U47">
        <v>78.952370382770383</v>
      </c>
      <c r="V47">
        <v>37.942636200611183</v>
      </c>
      <c r="W47" t="s">
        <v>146</v>
      </c>
      <c r="X47" t="s">
        <v>147</v>
      </c>
      <c r="Y47" t="s">
        <v>148</v>
      </c>
      <c r="Z47" t="s">
        <v>149</v>
      </c>
      <c r="AA47" t="s">
        <v>150</v>
      </c>
      <c r="AB47" t="s">
        <v>151</v>
      </c>
      <c r="AC47" t="s">
        <v>152</v>
      </c>
      <c r="AD47" t="s">
        <v>153</v>
      </c>
      <c r="AE47" t="s">
        <v>154</v>
      </c>
      <c r="AF47" t="s">
        <v>155</v>
      </c>
      <c r="AG47" t="s">
        <v>156</v>
      </c>
      <c r="AH47" t="s">
        <v>157</v>
      </c>
      <c r="AI47" t="s">
        <v>158</v>
      </c>
      <c r="AJ47">
        <v>95.150500773818294</v>
      </c>
      <c r="AK47">
        <v>0.42769982965160042</v>
      </c>
      <c r="AL47">
        <v>23.595943510768048</v>
      </c>
      <c r="AM47">
        <v>8.6570295576937344</v>
      </c>
      <c r="AN47">
        <v>72.816074627246834</v>
      </c>
      <c r="AO47">
        <v>15.056993064019959</v>
      </c>
      <c r="AP47">
        <v>62.505852128406183</v>
      </c>
      <c r="AQ47">
        <v>92.699403629368476</v>
      </c>
      <c r="AR47">
        <v>80.304291847018476</v>
      </c>
      <c r="AS47">
        <v>84.093896805066692</v>
      </c>
      <c r="AT47">
        <v>54.400045894809011</v>
      </c>
      <c r="AU47">
        <v>63.173919071102667</v>
      </c>
      <c r="AV47">
        <v>47.707676079897361</v>
      </c>
      <c r="AW47">
        <v>6401.4676310000023</v>
      </c>
      <c r="AX47">
        <v>5700.3357519999954</v>
      </c>
      <c r="AY47">
        <v>4713.5565060000008</v>
      </c>
      <c r="AZ47">
        <v>1840.3786449999991</v>
      </c>
      <c r="BA47">
        <v>26.829553000000001</v>
      </c>
      <c r="BB47">
        <v>893.59852500000034</v>
      </c>
      <c r="BC47">
        <v>324.01342200000011</v>
      </c>
      <c r="BD47">
        <v>16.506201999999998</v>
      </c>
      <c r="BE47">
        <v>0</v>
      </c>
      <c r="BF47">
        <v>0</v>
      </c>
      <c r="BG47">
        <v>4329.8679749999992</v>
      </c>
      <c r="BH47">
        <v>4150.786333999994</v>
      </c>
      <c r="BI47">
        <v>3834.9517520000022</v>
      </c>
      <c r="BJ47">
        <v>3469.8136789999971</v>
      </c>
      <c r="BK47">
        <v>1663.0301979999999</v>
      </c>
      <c r="BL47">
        <v>1610.764167</v>
      </c>
      <c r="BM47">
        <v>6.8789040000000004</v>
      </c>
      <c r="BN47">
        <v>344.28953800000011</v>
      </c>
      <c r="BO47">
        <v>105.2524609999999</v>
      </c>
      <c r="BP47">
        <v>2003.455868999999</v>
      </c>
      <c r="BQ47">
        <v>684.08438500000011</v>
      </c>
      <c r="BR47">
        <v>692.78558600000076</v>
      </c>
      <c r="BS47">
        <v>3825.8107140000029</v>
      </c>
      <c r="BT47">
        <v>840.27078200000051</v>
      </c>
      <c r="BU47">
        <v>3398.2578590000012</v>
      </c>
      <c r="BV47">
        <v>1809.917623999999</v>
      </c>
      <c r="BW47">
        <v>1906.1536080000001</v>
      </c>
      <c r="BX47">
        <v>1454.6465900000001</v>
      </c>
    </row>
    <row r="48">
      <c r="A48" t="s">
        <v>400</v>
      </c>
      <c r="B48">
        <v>2000</v>
      </c>
      <c r="C48" t="s">
        <v>403</v>
      </c>
      <c r="D48">
        <v>159</v>
      </c>
      <c r="E48" t="s">
        <v>62</v>
      </c>
      <c r="F48" t="s">
        <v>46</v>
      </c>
      <c r="G48" t="s">
        <v>187</v>
      </c>
      <c r="H48">
        <v>0.059232493172095099</v>
      </c>
      <c r="I48">
        <v>0.44595430588274187</v>
      </c>
      <c r="J48">
        <v>1.33776676179611</v>
      </c>
      <c r="K48">
        <v>1.4905343346670801</v>
      </c>
      <c r="L48">
        <v>0.20163142460200811</v>
      </c>
      <c r="M48">
        <v>5.7050573701143348</v>
      </c>
      <c r="N48">
        <v>3.7611653116252302</v>
      </c>
      <c r="O48">
        <v>0.6270332010320665</v>
      </c>
      <c r="P48">
        <v>0</v>
      </c>
      <c r="Q48">
        <v>0</v>
      </c>
      <c r="R48">
        <v>0</v>
      </c>
      <c r="S48">
        <v>0</v>
      </c>
      <c r="T48">
        <v>0.17106907707390381</v>
      </c>
      <c r="U48">
        <v>0.0612681449255238</v>
      </c>
      <c r="V48">
        <v>0.021321686002138102</v>
      </c>
      <c r="W48" t="s">
        <v>146</v>
      </c>
      <c r="X48" t="s">
        <v>147</v>
      </c>
      <c r="Y48" t="s">
        <v>148</v>
      </c>
      <c r="Z48" t="s">
        <v>149</v>
      </c>
      <c r="AA48" t="s">
        <v>150</v>
      </c>
      <c r="AB48" t="s">
        <v>151</v>
      </c>
      <c r="AC48" t="s">
        <v>152</v>
      </c>
      <c r="AD48" t="s">
        <v>153</v>
      </c>
      <c r="AE48" t="s">
        <v>154</v>
      </c>
      <c r="AF48" t="s">
        <v>155</v>
      </c>
      <c r="AG48" t="s">
        <v>156</v>
      </c>
      <c r="AH48" t="s">
        <v>157</v>
      </c>
      <c r="AI48" t="s">
        <v>158</v>
      </c>
      <c r="AJ48">
        <v>0</v>
      </c>
      <c r="AK48">
        <v>0</v>
      </c>
      <c r="AL48">
        <v>0.29266123166879698</v>
      </c>
      <c r="AM48">
        <v>0.27611124944899063</v>
      </c>
      <c r="AN48">
        <v>0</v>
      </c>
      <c r="AO48">
        <v>3.923732023349995</v>
      </c>
      <c r="AP48">
        <v>0</v>
      </c>
      <c r="AQ48">
        <v>0.1816814056561111</v>
      </c>
      <c r="AR48">
        <v>0</v>
      </c>
      <c r="AS48">
        <v>0</v>
      </c>
      <c r="AT48">
        <v>1.0127910701394709</v>
      </c>
      <c r="AU48">
        <v>0.17961741443266371</v>
      </c>
      <c r="AV48">
        <v>0</v>
      </c>
      <c r="AW48">
        <v>3.9916079999999998</v>
      </c>
      <c r="AX48">
        <v>28.715762999999999</v>
      </c>
      <c r="AY48">
        <v>88.598821999999998</v>
      </c>
      <c r="AZ48">
        <v>97.851154999999991</v>
      </c>
      <c r="BA48">
        <v>13.350676</v>
      </c>
      <c r="BB48">
        <v>125.13072699999999</v>
      </c>
      <c r="BC48">
        <v>82.901264999999995</v>
      </c>
      <c r="BD48">
        <v>13.350676</v>
      </c>
      <c r="BE48">
        <v>0</v>
      </c>
      <c r="BF48">
        <v>0</v>
      </c>
      <c r="BG48">
        <v>0</v>
      </c>
      <c r="BH48">
        <v>0</v>
      </c>
      <c r="BI48">
        <v>7.4981999999999998</v>
      </c>
      <c r="BJ48">
        <v>2.6926239999999999</v>
      </c>
      <c r="BK48">
        <v>0.93453199999999992</v>
      </c>
      <c r="BL48">
        <v>0</v>
      </c>
      <c r="BM48">
        <v>0</v>
      </c>
      <c r="BN48">
        <v>4.2702340000000003</v>
      </c>
      <c r="BO48">
        <v>3.35697</v>
      </c>
      <c r="BP48">
        <v>0</v>
      </c>
      <c r="BQ48">
        <v>178.26692199999999</v>
      </c>
      <c r="BR48">
        <v>0</v>
      </c>
      <c r="BS48">
        <v>7.4981999999999998</v>
      </c>
      <c r="BT48">
        <v>0</v>
      </c>
      <c r="BU48">
        <v>0</v>
      </c>
      <c r="BV48">
        <v>33.696081999999997</v>
      </c>
      <c r="BW48">
        <v>5.4196160000000004</v>
      </c>
      <c r="BX48">
        <v>0</v>
      </c>
    </row>
    <row r="49">
      <c r="A49" t="s">
        <v>400</v>
      </c>
      <c r="B49">
        <v>2007</v>
      </c>
      <c r="C49" t="s">
        <v>404</v>
      </c>
      <c r="D49">
        <v>16</v>
      </c>
      <c r="E49" t="s">
        <v>13</v>
      </c>
      <c r="F49" t="s">
        <v>14</v>
      </c>
      <c r="G49" t="s">
        <v>410</v>
      </c>
      <c r="H49">
        <v>73.423091457496398</v>
      </c>
      <c r="I49">
        <v>78.889293059065807</v>
      </c>
      <c r="J49">
        <v>89.628277714793526</v>
      </c>
      <c r="K49">
        <v>96.630329955160917</v>
      </c>
      <c r="L49">
        <v>99.351386005207814</v>
      </c>
      <c r="M49">
        <v>93.75611968487884</v>
      </c>
      <c r="N49">
        <v>97.362747498262763</v>
      </c>
      <c r="O49">
        <v>97.269358230006915</v>
      </c>
      <c r="P49">
        <v>100</v>
      </c>
      <c r="Q49">
        <v>98.764961101063093</v>
      </c>
      <c r="R49">
        <v>70.341767434356299</v>
      </c>
      <c r="S49">
        <v>77.575055597175009</v>
      </c>
      <c r="T49">
        <v>76.698442017544437</v>
      </c>
      <c r="U49">
        <v>83.961554505316698</v>
      </c>
      <c r="V49">
        <v>94.628753910728562</v>
      </c>
      <c r="W49" t="s">
        <v>146</v>
      </c>
      <c r="X49" t="s">
        <v>147</v>
      </c>
      <c r="Y49" t="s">
        <v>148</v>
      </c>
      <c r="Z49" t="s">
        <v>149</v>
      </c>
      <c r="AA49" t="s">
        <v>150</v>
      </c>
      <c r="AB49" t="s">
        <v>151</v>
      </c>
      <c r="AC49" t="s">
        <v>152</v>
      </c>
      <c r="AD49" t="s">
        <v>153</v>
      </c>
      <c r="AE49" t="s">
        <v>154</v>
      </c>
      <c r="AF49" t="s">
        <v>155</v>
      </c>
      <c r="AG49" t="s">
        <v>156</v>
      </c>
      <c r="AH49" t="s">
        <v>157</v>
      </c>
      <c r="AI49" t="s">
        <v>158</v>
      </c>
      <c r="AJ49">
        <v>87.253981312715197</v>
      </c>
      <c r="AK49">
        <v>95.910738650105401</v>
      </c>
      <c r="AL49">
        <v>98.545865374595721</v>
      </c>
      <c r="AM49">
        <v>96.632438234822772</v>
      </c>
      <c r="AN49">
        <v>71.947893208415493</v>
      </c>
      <c r="AO49">
        <v>97.762467765062766</v>
      </c>
      <c r="AP49">
        <v>74.147751161743415</v>
      </c>
      <c r="AQ49">
        <v>87.025304921315112</v>
      </c>
      <c r="AR49">
        <v>96.999674242842644</v>
      </c>
      <c r="AS49">
        <v>62.968012749879037</v>
      </c>
      <c r="AT49">
        <v>96.624511228735216</v>
      </c>
      <c r="AU49">
        <v>85.859773887082838</v>
      </c>
      <c r="AV49">
        <v>98.15655292694656</v>
      </c>
      <c r="AW49"/>
      <c r="AX49"/>
      <c r="AY49"/>
      <c r="AZ49"/>
      <c r="BA49"/>
      <c r="BB49"/>
      <c r="BC49"/>
      <c r="BD49"/>
      <c r="BE49"/>
      <c r="BF49"/>
      <c r="BG49"/>
      <c r="BH49"/>
      <c r="BI49"/>
      <c r="BJ49"/>
      <c r="BK49"/>
      <c r="BL49"/>
      <c r="BM49"/>
      <c r="BN49"/>
      <c r="BO49"/>
      <c r="BP49"/>
      <c r="BQ49"/>
      <c r="BR49"/>
      <c r="BS49"/>
      <c r="BT49"/>
      <c r="BU49"/>
      <c r="BV49"/>
      <c r="BW49"/>
      <c r="BX49"/>
    </row>
    <row r="50">
      <c r="A50" t="s">
        <v>400</v>
      </c>
      <c r="B50">
        <v>2007</v>
      </c>
      <c r="C50" t="s">
        <v>404</v>
      </c>
      <c r="D50">
        <v>17</v>
      </c>
      <c r="E50" t="s">
        <v>13</v>
      </c>
      <c r="F50" t="s">
        <v>51</v>
      </c>
      <c r="G50" t="s">
        <v>187</v>
      </c>
      <c r="H50">
        <v>26.57690854250357</v>
      </c>
      <c r="I50">
        <v>21.110706940934332</v>
      </c>
      <c r="J50">
        <v>10.371722285206481</v>
      </c>
      <c r="K50">
        <v>3.369670044839062</v>
      </c>
      <c r="L50">
        <v>0.64861399479222159</v>
      </c>
      <c r="M50">
        <v>6.2438803151211619</v>
      </c>
      <c r="N50">
        <v>2.637252501737207</v>
      </c>
      <c r="O50">
        <v>2.730641769993094</v>
      </c>
      <c r="P50">
        <v>0</v>
      </c>
      <c r="Q50">
        <v>1.235038898936903</v>
      </c>
      <c r="R50">
        <v>29.65823256564374</v>
      </c>
      <c r="S50">
        <v>22.42494440282497</v>
      </c>
      <c r="T50">
        <v>23.301557982455719</v>
      </c>
      <c r="U50">
        <v>16.038445494683291</v>
      </c>
      <c r="V50">
        <v>5.3712460892713834</v>
      </c>
      <c r="W50" t="s">
        <v>146</v>
      </c>
      <c r="X50" t="s">
        <v>147</v>
      </c>
      <c r="Y50" t="s">
        <v>148</v>
      </c>
      <c r="Z50" t="s">
        <v>149</v>
      </c>
      <c r="AA50" t="s">
        <v>150</v>
      </c>
      <c r="AB50" t="s">
        <v>151</v>
      </c>
      <c r="AC50" t="s">
        <v>152</v>
      </c>
      <c r="AD50" t="s">
        <v>153</v>
      </c>
      <c r="AE50" t="s">
        <v>154</v>
      </c>
      <c r="AF50" t="s">
        <v>155</v>
      </c>
      <c r="AG50" t="s">
        <v>156</v>
      </c>
      <c r="AH50" t="s">
        <v>157</v>
      </c>
      <c r="AI50" t="s">
        <v>158</v>
      </c>
      <c r="AJ50">
        <v>12.74601868728492</v>
      </c>
      <c r="AK50">
        <v>4.0892613498944872</v>
      </c>
      <c r="AL50">
        <v>1.4541346254042919</v>
      </c>
      <c r="AM50">
        <v>3.3675617651772329</v>
      </c>
      <c r="AN50">
        <v>28.05210679158445</v>
      </c>
      <c r="AO50">
        <v>2.237532234937218</v>
      </c>
      <c r="AP50">
        <v>25.85224883825655</v>
      </c>
      <c r="AQ50">
        <v>12.974695078684819</v>
      </c>
      <c r="AR50">
        <v>3.0003257571573618</v>
      </c>
      <c r="AS50">
        <v>37.031987250120899</v>
      </c>
      <c r="AT50">
        <v>3.375488771264783</v>
      </c>
      <c r="AU50">
        <v>14.14022611291723</v>
      </c>
      <c r="AV50">
        <v>1.8434470730533981</v>
      </c>
      <c r="AW50"/>
      <c r="AX50"/>
      <c r="AY50"/>
      <c r="AZ50"/>
      <c r="BA50"/>
      <c r="BB50"/>
      <c r="BC50"/>
      <c r="BD50"/>
      <c r="BE50"/>
      <c r="BF50"/>
      <c r="BG50"/>
      <c r="BH50"/>
      <c r="BI50"/>
      <c r="BJ50"/>
      <c r="BK50"/>
      <c r="BL50"/>
      <c r="BM50"/>
      <c r="BN50"/>
      <c r="BO50"/>
      <c r="BP50"/>
      <c r="BQ50"/>
      <c r="BR50"/>
      <c r="BS50"/>
      <c r="BT50"/>
      <c r="BU50"/>
      <c r="BV50"/>
      <c r="BW50"/>
      <c r="BX50"/>
    </row>
    <row r="51">
      <c r="A51" t="s">
        <v>400</v>
      </c>
      <c r="B51">
        <v>2007</v>
      </c>
      <c r="C51" t="s">
        <v>404</v>
      </c>
      <c r="D51">
        <v>18</v>
      </c>
      <c r="E51" t="s">
        <v>60</v>
      </c>
      <c r="F51" t="s">
        <v>15</v>
      </c>
      <c r="G51" t="s">
        <v>411</v>
      </c>
      <c r="H51">
        <v>60.353781178062043</v>
      </c>
      <c r="I51">
        <v>65.63589182514275</v>
      </c>
      <c r="J51">
        <v>81.651360998176898</v>
      </c>
      <c r="K51">
        <v>95.857287315519628</v>
      </c>
      <c r="L51">
        <v>99.252034619202604</v>
      </c>
      <c r="M51">
        <v>91.693485051811493</v>
      </c>
      <c r="N51">
        <v>96.973296508269698</v>
      </c>
      <c r="O51">
        <v>97.172088871776907</v>
      </c>
      <c r="P51">
        <v>100</v>
      </c>
      <c r="Q51">
        <v>98.764961101063093</v>
      </c>
      <c r="R51">
        <v>56.976831621828609</v>
      </c>
      <c r="S51">
        <v>64.232146034460897</v>
      </c>
      <c r="T51">
        <v>62.202436476228527</v>
      </c>
      <c r="U51">
        <v>71.451282884024508</v>
      </c>
      <c r="V51">
        <v>90.181202476924312</v>
      </c>
      <c r="W51" t="s">
        <v>146</v>
      </c>
      <c r="X51" t="s">
        <v>147</v>
      </c>
      <c r="Y51" t="s">
        <v>148</v>
      </c>
      <c r="Z51" t="s">
        <v>149</v>
      </c>
      <c r="AA51" t="s">
        <v>150</v>
      </c>
      <c r="AB51" t="s">
        <v>151</v>
      </c>
      <c r="AC51" t="s">
        <v>152</v>
      </c>
      <c r="AD51" t="s">
        <v>153</v>
      </c>
      <c r="AE51" t="s">
        <v>154</v>
      </c>
      <c r="AF51" t="s">
        <v>155</v>
      </c>
      <c r="AG51" t="s">
        <v>156</v>
      </c>
      <c r="AH51" t="s">
        <v>157</v>
      </c>
      <c r="AI51" t="s">
        <v>158</v>
      </c>
      <c r="AJ51">
        <v>79.313869013258113</v>
      </c>
      <c r="AK51">
        <v>94.376166831703728</v>
      </c>
      <c r="AL51">
        <v>97.56040672084977</v>
      </c>
      <c r="AM51">
        <v>95.956011167179</v>
      </c>
      <c r="AN51">
        <v>63.673885489447713</v>
      </c>
      <c r="AO51">
        <v>97.46918036176757</v>
      </c>
      <c r="AP51">
        <v>63.47047499445236</v>
      </c>
      <c r="AQ51">
        <v>75.537964671701516</v>
      </c>
      <c r="AR51">
        <v>88.851701606443854</v>
      </c>
      <c r="AS51">
        <v>52.326418595149477</v>
      </c>
      <c r="AT51">
        <v>86.382313038489286</v>
      </c>
      <c r="AU51">
        <v>70.662593909069173</v>
      </c>
      <c r="AV51">
        <v>94.230290809868691</v>
      </c>
      <c r="AW51"/>
      <c r="AX51"/>
      <c r="AY51"/>
      <c r="AZ51"/>
      <c r="BA51"/>
      <c r="BB51"/>
      <c r="BC51"/>
      <c r="BD51"/>
      <c r="BE51"/>
      <c r="BF51"/>
      <c r="BG51"/>
      <c r="BH51"/>
      <c r="BI51"/>
      <c r="BJ51"/>
      <c r="BK51"/>
      <c r="BL51"/>
      <c r="BM51"/>
      <c r="BN51"/>
      <c r="BO51"/>
      <c r="BP51"/>
      <c r="BQ51"/>
      <c r="BR51"/>
      <c r="BS51"/>
      <c r="BT51"/>
      <c r="BU51"/>
      <c r="BV51"/>
      <c r="BW51"/>
      <c r="BX51"/>
    </row>
    <row r="52">
      <c r="A52" t="s">
        <v>400</v>
      </c>
      <c r="B52">
        <v>2007</v>
      </c>
      <c r="C52" t="s">
        <v>404</v>
      </c>
      <c r="D52">
        <v>19</v>
      </c>
      <c r="E52" t="s">
        <v>60</v>
      </c>
      <c r="F52" t="s">
        <v>16</v>
      </c>
      <c r="G52" t="s">
        <v>412</v>
      </c>
      <c r="H52">
        <v>13.06931027943436</v>
      </c>
      <c r="I52">
        <v>13.253401233923061</v>
      </c>
      <c r="J52">
        <v>7.9769167166166248</v>
      </c>
      <c r="K52">
        <v>0.77304263964128739</v>
      </c>
      <c r="L52">
        <v>0.099351386005207806</v>
      </c>
      <c r="M52">
        <v>2.0626346330673351</v>
      </c>
      <c r="N52">
        <v>0.38945098999305111</v>
      </c>
      <c r="O52">
        <v>0.097269358230006903</v>
      </c>
      <c r="P52">
        <v>0</v>
      </c>
      <c r="Q52">
        <v>0</v>
      </c>
      <c r="R52">
        <v>13.364935812527699</v>
      </c>
      <c r="S52">
        <v>13.3429095627141</v>
      </c>
      <c r="T52">
        <v>14.496005541315901</v>
      </c>
      <c r="U52">
        <v>12.510271621292191</v>
      </c>
      <c r="V52">
        <v>4.447551433804243</v>
      </c>
      <c r="W52" t="s">
        <v>146</v>
      </c>
      <c r="X52" t="s">
        <v>147</v>
      </c>
      <c r="Y52" t="s">
        <v>148</v>
      </c>
      <c r="Z52" t="s">
        <v>149</v>
      </c>
      <c r="AA52" t="s">
        <v>150</v>
      </c>
      <c r="AB52" t="s">
        <v>151</v>
      </c>
      <c r="AC52" t="s">
        <v>152</v>
      </c>
      <c r="AD52" t="s">
        <v>153</v>
      </c>
      <c r="AE52" t="s">
        <v>154</v>
      </c>
      <c r="AF52" t="s">
        <v>155</v>
      </c>
      <c r="AG52" t="s">
        <v>156</v>
      </c>
      <c r="AH52" t="s">
        <v>157</v>
      </c>
      <c r="AI52" t="s">
        <v>158</v>
      </c>
      <c r="AJ52">
        <v>7.9401122994570823</v>
      </c>
      <c r="AK52">
        <v>1.534571818401687</v>
      </c>
      <c r="AL52">
        <v>0.9854586537459572</v>
      </c>
      <c r="AM52">
        <v>0.67642706764375926</v>
      </c>
      <c r="AN52">
        <v>8.2740077189677823</v>
      </c>
      <c r="AO52">
        <v>0.29328740329518832</v>
      </c>
      <c r="AP52">
        <v>10.677276167291049</v>
      </c>
      <c r="AQ52">
        <v>11.48734024961359</v>
      </c>
      <c r="AR52">
        <v>8.1479726363987819</v>
      </c>
      <c r="AS52">
        <v>10.64159415472956</v>
      </c>
      <c r="AT52">
        <v>10.242198190245929</v>
      </c>
      <c r="AU52">
        <v>15.19717997801366</v>
      </c>
      <c r="AV52">
        <v>3.926262117077862</v>
      </c>
      <c r="AW52"/>
      <c r="AX52"/>
      <c r="AY52"/>
      <c r="AZ52"/>
      <c r="BA52"/>
      <c r="BB52"/>
      <c r="BC52"/>
      <c r="BD52"/>
      <c r="BE52"/>
      <c r="BF52"/>
      <c r="BG52"/>
      <c r="BH52"/>
      <c r="BI52"/>
      <c r="BJ52"/>
      <c r="BK52"/>
      <c r="BL52"/>
      <c r="BM52"/>
      <c r="BN52"/>
      <c r="BO52"/>
      <c r="BP52"/>
      <c r="BQ52"/>
      <c r="BR52"/>
      <c r="BS52"/>
      <c r="BT52"/>
      <c r="BU52"/>
      <c r="BV52"/>
      <c r="BW52"/>
      <c r="BX52"/>
    </row>
    <row r="53">
      <c r="A53" t="s">
        <v>400</v>
      </c>
      <c r="B53">
        <v>2007</v>
      </c>
      <c r="C53" t="s">
        <v>404</v>
      </c>
      <c r="D53">
        <v>20</v>
      </c>
      <c r="E53" t="s">
        <v>60</v>
      </c>
      <c r="F53" t="s">
        <v>22</v>
      </c>
      <c r="G53" t="s">
        <v>413</v>
      </c>
      <c r="H53">
        <v>10.397045028621269</v>
      </c>
      <c r="I53">
        <v>7.3349546908959873</v>
      </c>
      <c r="J53">
        <v>5.0084865625920756</v>
      </c>
      <c r="K53">
        <v>2.6748906619903239</v>
      </c>
      <c r="L53">
        <v>0.57172686329114031</v>
      </c>
      <c r="M53">
        <v>5.0790235152624614</v>
      </c>
      <c r="N53">
        <v>2.637252501737251</v>
      </c>
      <c r="O53">
        <v>2.7306417699930861</v>
      </c>
      <c r="P53">
        <v>0</v>
      </c>
      <c r="Q53">
        <v>1.235038898936907</v>
      </c>
      <c r="R53">
        <v>11.967283148370839</v>
      </c>
      <c r="S53">
        <v>7.1323977292213474</v>
      </c>
      <c r="T53">
        <v>8.8194853103035591</v>
      </c>
      <c r="U53">
        <v>6.2240162760913069</v>
      </c>
      <c r="V53">
        <v>1.9876147127253609</v>
      </c>
      <c r="W53" t="s">
        <v>146</v>
      </c>
      <c r="X53" t="s">
        <v>147</v>
      </c>
      <c r="Y53" t="s">
        <v>148</v>
      </c>
      <c r="Z53" t="s">
        <v>149</v>
      </c>
      <c r="AA53" t="s">
        <v>150</v>
      </c>
      <c r="AB53" t="s">
        <v>151</v>
      </c>
      <c r="AC53" t="s">
        <v>152</v>
      </c>
      <c r="AD53" t="s">
        <v>153</v>
      </c>
      <c r="AE53" t="s">
        <v>154</v>
      </c>
      <c r="AF53" t="s">
        <v>155</v>
      </c>
      <c r="AG53" t="s">
        <v>156</v>
      </c>
      <c r="AH53" t="s">
        <v>157</v>
      </c>
      <c r="AI53" t="s">
        <v>158</v>
      </c>
      <c r="AJ53">
        <v>4.7863975715390792</v>
      </c>
      <c r="AK53">
        <v>2.449523898488478</v>
      </c>
      <c r="AL53">
        <v>0.81544162694290845</v>
      </c>
      <c r="AM53">
        <v>0.8972277943044471</v>
      </c>
      <c r="AN53">
        <v>5.8906954896424386</v>
      </c>
      <c r="AO53">
        <v>2.219956980317332</v>
      </c>
      <c r="AP53">
        <v>21.436401390446971</v>
      </c>
      <c r="AQ53">
        <v>5.7426648277909829</v>
      </c>
      <c r="AR53">
        <v>2.5347348701928931</v>
      </c>
      <c r="AS53">
        <v>7.2879227888385856</v>
      </c>
      <c r="AT53">
        <v>2.159982829976526</v>
      </c>
      <c r="AU53">
        <v>13.262101606394999</v>
      </c>
      <c r="AV53">
        <v>1.843447073053446</v>
      </c>
      <c r="AW53"/>
      <c r="AX53"/>
      <c r="AY53"/>
      <c r="AZ53"/>
      <c r="BA53"/>
      <c r="BB53"/>
      <c r="BC53"/>
      <c r="BD53"/>
      <c r="BE53"/>
      <c r="BF53"/>
      <c r="BG53"/>
      <c r="BH53"/>
      <c r="BI53"/>
      <c r="BJ53"/>
      <c r="BK53"/>
      <c r="BL53"/>
      <c r="BM53"/>
      <c r="BN53"/>
      <c r="BO53"/>
      <c r="BP53"/>
      <c r="BQ53"/>
      <c r="BR53"/>
      <c r="BS53"/>
      <c r="BT53"/>
      <c r="BU53"/>
      <c r="BV53"/>
      <c r="BW53"/>
      <c r="BX53"/>
    </row>
    <row r="54">
      <c r="A54" t="s">
        <v>400</v>
      </c>
      <c r="B54">
        <v>2007</v>
      </c>
      <c r="C54" t="s">
        <v>404</v>
      </c>
      <c r="D54">
        <v>21</v>
      </c>
      <c r="E54" t="s">
        <v>60</v>
      </c>
      <c r="F54" t="s">
        <v>17</v>
      </c>
      <c r="G54" t="s">
        <v>414</v>
      </c>
      <c r="H54">
        <v>16.179863513882321</v>
      </c>
      <c r="I54">
        <v>13.775752250038209</v>
      </c>
      <c r="J54">
        <v>5.3632357226144016</v>
      </c>
      <c r="K54">
        <v>0.69477938284876073</v>
      </c>
      <c r="L54">
        <v>0.076887131501048006</v>
      </c>
      <c r="M54">
        <v>1.164856799858712</v>
      </c>
      <c r="N54">
        <v>0</v>
      </c>
      <c r="O54">
        <v>0</v>
      </c>
      <c r="P54">
        <v>0</v>
      </c>
      <c r="Q54">
        <v>0</v>
      </c>
      <c r="R54">
        <v>17.690949417272851</v>
      </c>
      <c r="S54">
        <v>15.292546673603651</v>
      </c>
      <c r="T54">
        <v>14.482072672152009</v>
      </c>
      <c r="U54">
        <v>9.8144292185919948</v>
      </c>
      <c r="V54">
        <v>3.3836313765460839</v>
      </c>
      <c r="W54" t="s">
        <v>146</v>
      </c>
      <c r="X54" t="s">
        <v>147</v>
      </c>
      <c r="Y54" t="s">
        <v>148</v>
      </c>
      <c r="Z54" t="s">
        <v>149</v>
      </c>
      <c r="AA54" t="s">
        <v>150</v>
      </c>
      <c r="AB54" t="s">
        <v>151</v>
      </c>
      <c r="AC54" t="s">
        <v>152</v>
      </c>
      <c r="AD54" t="s">
        <v>153</v>
      </c>
      <c r="AE54" t="s">
        <v>154</v>
      </c>
      <c r="AF54" t="s">
        <v>155</v>
      </c>
      <c r="AG54" t="s">
        <v>156</v>
      </c>
      <c r="AH54" t="s">
        <v>157</v>
      </c>
      <c r="AI54" t="s">
        <v>158</v>
      </c>
      <c r="AJ54">
        <v>7.9596211157457253</v>
      </c>
      <c r="AK54">
        <v>1.6397374514061069</v>
      </c>
      <c r="AL54">
        <v>0.63869299846136462</v>
      </c>
      <c r="AM54">
        <v>2.4703339708727938</v>
      </c>
      <c r="AN54">
        <v>22.161411301942071</v>
      </c>
      <c r="AO54">
        <v>0.0175752546199089</v>
      </c>
      <c r="AP54">
        <v>4.4158474478096226</v>
      </c>
      <c r="AQ54">
        <v>7.2320302508939074</v>
      </c>
      <c r="AR54">
        <v>0.46559088696447148</v>
      </c>
      <c r="AS54">
        <v>29.744064461282381</v>
      </c>
      <c r="AT54">
        <v>1.215505941288255</v>
      </c>
      <c r="AU54">
        <v>0.87812450652216512</v>
      </c>
      <c r="AV54">
        <v>0</v>
      </c>
      <c r="AW54"/>
      <c r="AX54"/>
      <c r="AY54"/>
      <c r="AZ54"/>
      <c r="BA54"/>
      <c r="BB54"/>
      <c r="BC54"/>
      <c r="BD54"/>
      <c r="BE54"/>
      <c r="BF54"/>
      <c r="BG54"/>
      <c r="BH54"/>
      <c r="BI54"/>
      <c r="BJ54"/>
      <c r="BK54"/>
      <c r="BL54"/>
      <c r="BM54"/>
      <c r="BN54"/>
      <c r="BO54"/>
      <c r="BP54"/>
      <c r="BQ54"/>
      <c r="BR54"/>
      <c r="BS54"/>
      <c r="BT54"/>
      <c r="BU54"/>
      <c r="BV54"/>
      <c r="BW54"/>
      <c r="BX54"/>
    </row>
    <row r="55">
      <c r="A55" t="s">
        <v>400</v>
      </c>
      <c r="B55">
        <v>2007</v>
      </c>
      <c r="C55" t="s">
        <v>404</v>
      </c>
      <c r="D55">
        <v>22</v>
      </c>
      <c r="E55" t="s">
        <v>54</v>
      </c>
      <c r="F55" t="s">
        <v>49</v>
      </c>
      <c r="G55" t="s">
        <v>187</v>
      </c>
      <c r="H55">
        <v>17.800000000000001</v>
      </c>
      <c r="I55">
        <v>16.800000000000001</v>
      </c>
      <c r="J55">
        <v>8.9000000000000004</v>
      </c>
      <c r="K55">
        <v>0.80000000000000004</v>
      </c>
      <c r="L55">
        <v>0.10000000000000001</v>
      </c>
      <c r="M55">
        <v>2.2000000000000002</v>
      </c>
      <c r="N55">
        <v>0.40000000000000002</v>
      </c>
      <c r="O55">
        <v>0.10000000000000001</v>
      </c>
      <c r="P55">
        <v>0</v>
      </c>
      <c r="Q55">
        <v>0</v>
      </c>
      <c r="R55">
        <v>19</v>
      </c>
      <c r="S55">
        <v>17.199999999999999</v>
      </c>
      <c r="T55">
        <v>18.899999999999999</v>
      </c>
      <c r="U55">
        <v>14.9</v>
      </c>
      <c r="V55">
        <v>4.7000000000000002</v>
      </c>
      <c r="W55" t="s">
        <v>146</v>
      </c>
      <c r="X55" t="s">
        <v>147</v>
      </c>
      <c r="Y55" t="s">
        <v>148</v>
      </c>
      <c r="Z55" t="s">
        <v>149</v>
      </c>
      <c r="AA55" t="s">
        <v>150</v>
      </c>
      <c r="AB55" t="s">
        <v>151</v>
      </c>
      <c r="AC55" t="s">
        <v>152</v>
      </c>
      <c r="AD55" t="s">
        <v>153</v>
      </c>
      <c r="AE55" t="s">
        <v>154</v>
      </c>
      <c r="AF55" t="s">
        <v>155</v>
      </c>
      <c r="AG55" t="s">
        <v>156</v>
      </c>
      <c r="AH55" t="s">
        <v>157</v>
      </c>
      <c r="AI55" t="s">
        <v>158</v>
      </c>
      <c r="AJ55">
        <v>9.0999999999999996</v>
      </c>
      <c r="AK55">
        <v>1.6000000000000001</v>
      </c>
      <c r="AL55">
        <v>1</v>
      </c>
      <c r="AM55">
        <v>0.69999999999999996</v>
      </c>
      <c r="AN55">
        <v>11.5</v>
      </c>
      <c r="AO55">
        <v>0.29999999999999999</v>
      </c>
      <c r="AP55">
        <v>14.4</v>
      </c>
      <c r="AQ55">
        <v>13.199999999999999</v>
      </c>
      <c r="AR55">
        <v>8.4000000000000004</v>
      </c>
      <c r="AS55">
        <v>16.899999999999999</v>
      </c>
      <c r="AT55">
        <v>10.6</v>
      </c>
      <c r="AU55">
        <v>17.699999999999999</v>
      </c>
      <c r="AV55">
        <v>4</v>
      </c>
      <c r="AW55"/>
      <c r="AX55"/>
      <c r="AY55"/>
      <c r="AZ55"/>
      <c r="BA55"/>
      <c r="BB55"/>
      <c r="BC55"/>
      <c r="BD55"/>
      <c r="BE55"/>
      <c r="BF55"/>
      <c r="BG55"/>
      <c r="BH55"/>
      <c r="BI55"/>
      <c r="BJ55"/>
      <c r="BK55"/>
      <c r="BL55"/>
      <c r="BM55"/>
      <c r="BN55"/>
      <c r="BO55"/>
      <c r="BP55"/>
      <c r="BQ55"/>
      <c r="BR55"/>
      <c r="BS55"/>
      <c r="BT55"/>
      <c r="BU55"/>
      <c r="BV55"/>
      <c r="BW55"/>
      <c r="BX55"/>
    </row>
    <row r="56">
      <c r="A56" t="s">
        <v>400</v>
      </c>
      <c r="B56">
        <v>2007</v>
      </c>
      <c r="C56" t="s">
        <v>404</v>
      </c>
      <c r="D56">
        <v>23</v>
      </c>
      <c r="E56" t="s">
        <v>54</v>
      </c>
      <c r="F56" t="s">
        <v>48</v>
      </c>
      <c r="G56" t="s">
        <v>187</v>
      </c>
      <c r="H56">
        <v>82.200000000000003</v>
      </c>
      <c r="I56">
        <v>83.200000000000003</v>
      </c>
      <c r="J56">
        <v>91.099999999999994</v>
      </c>
      <c r="K56">
        <v>99.200000000000003</v>
      </c>
      <c r="L56">
        <v>99.900000000000006</v>
      </c>
      <c r="M56">
        <v>97.799999999999997</v>
      </c>
      <c r="N56">
        <v>99.599999999999994</v>
      </c>
      <c r="O56">
        <v>99.900000000000006</v>
      </c>
      <c r="P56">
        <v>100</v>
      </c>
      <c r="Q56">
        <v>100</v>
      </c>
      <c r="R56">
        <v>81</v>
      </c>
      <c r="S56">
        <v>82.799999999999997</v>
      </c>
      <c r="T56">
        <v>81.099999999999994</v>
      </c>
      <c r="U56">
        <v>85.099999999999994</v>
      </c>
      <c r="V56">
        <v>95.299999999999997</v>
      </c>
      <c r="W56" t="s">
        <v>146</v>
      </c>
      <c r="X56" t="s">
        <v>147</v>
      </c>
      <c r="Y56" t="s">
        <v>148</v>
      </c>
      <c r="Z56" t="s">
        <v>149</v>
      </c>
      <c r="AA56" t="s">
        <v>150</v>
      </c>
      <c r="AB56" t="s">
        <v>151</v>
      </c>
      <c r="AC56" t="s">
        <v>152</v>
      </c>
      <c r="AD56" t="s">
        <v>153</v>
      </c>
      <c r="AE56" t="s">
        <v>154</v>
      </c>
      <c r="AF56" t="s">
        <v>155</v>
      </c>
      <c r="AG56" t="s">
        <v>156</v>
      </c>
      <c r="AH56" t="s">
        <v>157</v>
      </c>
      <c r="AI56" t="s">
        <v>158</v>
      </c>
      <c r="AJ56">
        <v>90.900000000000006</v>
      </c>
      <c r="AK56">
        <v>98.400000000000006</v>
      </c>
      <c r="AL56">
        <v>99</v>
      </c>
      <c r="AM56">
        <v>99.299999999999997</v>
      </c>
      <c r="AN56">
        <v>88.5</v>
      </c>
      <c r="AO56">
        <v>99.700000000000003</v>
      </c>
      <c r="AP56">
        <v>85.599999999999994</v>
      </c>
      <c r="AQ56">
        <v>86.799999999999997</v>
      </c>
      <c r="AR56">
        <v>91.599999999999994</v>
      </c>
      <c r="AS56">
        <v>83.099999999999994</v>
      </c>
      <c r="AT56">
        <v>89.400000000000006</v>
      </c>
      <c r="AU56">
        <v>82.299999999999997</v>
      </c>
      <c r="AV56">
        <v>96</v>
      </c>
      <c r="AW56"/>
      <c r="AX56"/>
      <c r="AY56"/>
      <c r="AZ56"/>
      <c r="BA56"/>
      <c r="BB56"/>
      <c r="BC56"/>
      <c r="BD56"/>
      <c r="BE56"/>
      <c r="BF56"/>
      <c r="BG56"/>
      <c r="BH56"/>
      <c r="BI56"/>
      <c r="BJ56"/>
      <c r="BK56"/>
      <c r="BL56"/>
      <c r="BM56"/>
      <c r="BN56"/>
      <c r="BO56"/>
      <c r="BP56"/>
      <c r="BQ56"/>
      <c r="BR56"/>
      <c r="BS56"/>
      <c r="BT56"/>
      <c r="BU56"/>
      <c r="BV56"/>
      <c r="BW56"/>
      <c r="BX56"/>
    </row>
    <row r="57">
      <c r="A57" t="s">
        <v>400</v>
      </c>
      <c r="B57">
        <v>2007</v>
      </c>
      <c r="C57" t="s">
        <v>404</v>
      </c>
      <c r="D57">
        <v>29</v>
      </c>
      <c r="E57" t="s">
        <v>57</v>
      </c>
      <c r="F57" t="s">
        <v>49</v>
      </c>
      <c r="G57" t="s">
        <v>415</v>
      </c>
      <c r="H57">
        <v>44.5</v>
      </c>
      <c r="I57">
        <v>55.100000000000001</v>
      </c>
      <c r="J57">
        <v>74.299999999999997</v>
      </c>
      <c r="K57">
        <v>93.200000000000003</v>
      </c>
      <c r="L57">
        <v>98.799999999999997</v>
      </c>
      <c r="M57">
        <v>93.299999999999997</v>
      </c>
      <c r="N57">
        <v>96.799999999999997</v>
      </c>
      <c r="O57">
        <v>97.299999999999997</v>
      </c>
      <c r="P57">
        <v>100</v>
      </c>
      <c r="Q57">
        <v>98.400000000000006</v>
      </c>
      <c r="R57">
        <v>41.100000000000001</v>
      </c>
      <c r="S57">
        <v>46.799999999999997</v>
      </c>
      <c r="T57">
        <v>51.899999999999999</v>
      </c>
      <c r="U57">
        <v>60.399999999999999</v>
      </c>
      <c r="V57">
        <v>80.900000000000006</v>
      </c>
      <c r="W57" t="s">
        <v>146</v>
      </c>
      <c r="X57" t="s">
        <v>147</v>
      </c>
      <c r="Y57" t="s">
        <v>148</v>
      </c>
      <c r="Z57" t="s">
        <v>149</v>
      </c>
      <c r="AA57" t="s">
        <v>150</v>
      </c>
      <c r="AB57" t="s">
        <v>151</v>
      </c>
      <c r="AC57" t="s">
        <v>152</v>
      </c>
      <c r="AD57" t="s">
        <v>153</v>
      </c>
      <c r="AE57" t="s">
        <v>154</v>
      </c>
      <c r="AF57" t="s">
        <v>155</v>
      </c>
      <c r="AG57" t="s">
        <v>156</v>
      </c>
      <c r="AH57" t="s">
        <v>157</v>
      </c>
      <c r="AI57" t="s">
        <v>158</v>
      </c>
      <c r="AJ57">
        <v>48</v>
      </c>
      <c r="AK57">
        <v>91.5</v>
      </c>
      <c r="AL57">
        <v>87.900000000000006</v>
      </c>
      <c r="AM57">
        <v>92.5</v>
      </c>
      <c r="AN57">
        <v>64.599999999999994</v>
      </c>
      <c r="AO57">
        <v>96.099999999999994</v>
      </c>
      <c r="AP57">
        <v>40</v>
      </c>
      <c r="AQ57">
        <v>47.899999999999999</v>
      </c>
      <c r="AR57">
        <v>73.5</v>
      </c>
      <c r="AS57">
        <v>52.5</v>
      </c>
      <c r="AT57">
        <v>90.799999999999997</v>
      </c>
      <c r="AU57">
        <v>68.099999999999994</v>
      </c>
      <c r="AV57">
        <v>85.799999999999997</v>
      </c>
      <c r="AW57"/>
      <c r="AX57"/>
      <c r="AY57"/>
      <c r="AZ57"/>
      <c r="BA57"/>
      <c r="BB57"/>
      <c r="BC57"/>
      <c r="BD57"/>
      <c r="BE57"/>
      <c r="BF57"/>
      <c r="BG57"/>
      <c r="BH57"/>
      <c r="BI57"/>
      <c r="BJ57"/>
      <c r="BK57"/>
      <c r="BL57"/>
      <c r="BM57"/>
      <c r="BN57"/>
      <c r="BO57"/>
      <c r="BP57"/>
      <c r="BQ57"/>
      <c r="BR57"/>
      <c r="BS57"/>
      <c r="BT57"/>
      <c r="BU57"/>
      <c r="BV57"/>
      <c r="BW57"/>
      <c r="BX57"/>
    </row>
    <row r="58">
      <c r="A58" t="s">
        <v>400</v>
      </c>
      <c r="B58">
        <v>2007</v>
      </c>
      <c r="C58" t="s">
        <v>404</v>
      </c>
      <c r="D58">
        <v>30</v>
      </c>
      <c r="E58" t="s">
        <v>57</v>
      </c>
      <c r="F58" t="s">
        <v>48</v>
      </c>
      <c r="G58" t="s">
        <v>187</v>
      </c>
      <c r="H58">
        <v>55.5</v>
      </c>
      <c r="I58">
        <v>44.899999999999999</v>
      </c>
      <c r="J58">
        <v>25.699999999999999</v>
      </c>
      <c r="K58">
        <v>6.7999999999999998</v>
      </c>
      <c r="L58">
        <v>1.2</v>
      </c>
      <c r="M58">
        <v>6.7000000000000002</v>
      </c>
      <c r="N58">
        <v>3.2000000000000002</v>
      </c>
      <c r="O58">
        <v>2.7000000000000002</v>
      </c>
      <c r="P58">
        <v>0</v>
      </c>
      <c r="Q58">
        <v>1.6000000000000001</v>
      </c>
      <c r="R58">
        <v>58.899999999999999</v>
      </c>
      <c r="S58">
        <v>53.200000000000003</v>
      </c>
      <c r="T58">
        <v>48.100000000000001</v>
      </c>
      <c r="U58">
        <v>39.600000000000001</v>
      </c>
      <c r="V58">
        <v>19.100000000000001</v>
      </c>
      <c r="W58" t="s">
        <v>146</v>
      </c>
      <c r="X58" t="s">
        <v>147</v>
      </c>
      <c r="Y58" t="s">
        <v>148</v>
      </c>
      <c r="Z58" t="s">
        <v>149</v>
      </c>
      <c r="AA58" t="s">
        <v>150</v>
      </c>
      <c r="AB58" t="s">
        <v>151</v>
      </c>
      <c r="AC58" t="s">
        <v>152</v>
      </c>
      <c r="AD58" t="s">
        <v>153</v>
      </c>
      <c r="AE58" t="s">
        <v>154</v>
      </c>
      <c r="AF58" t="s">
        <v>155</v>
      </c>
      <c r="AG58" t="s">
        <v>156</v>
      </c>
      <c r="AH58" t="s">
        <v>157</v>
      </c>
      <c r="AI58" t="s">
        <v>158</v>
      </c>
      <c r="AJ58">
        <v>52</v>
      </c>
      <c r="AK58">
        <v>8.5</v>
      </c>
      <c r="AL58">
        <v>12.1</v>
      </c>
      <c r="AM58">
        <v>7.5</v>
      </c>
      <c r="AN58">
        <v>35.399999999999999</v>
      </c>
      <c r="AO58">
        <v>3.8999999999999999</v>
      </c>
      <c r="AP58">
        <v>60</v>
      </c>
      <c r="AQ58">
        <v>52.100000000000001</v>
      </c>
      <c r="AR58">
        <v>26.5</v>
      </c>
      <c r="AS58">
        <v>47.5</v>
      </c>
      <c r="AT58">
        <v>9.1999999999999993</v>
      </c>
      <c r="AU58">
        <v>31.899999999999999</v>
      </c>
      <c r="AV58">
        <v>14.199999999999999</v>
      </c>
      <c r="AW58"/>
      <c r="AX58"/>
      <c r="AY58"/>
      <c r="AZ58"/>
      <c r="BA58"/>
      <c r="BB58"/>
      <c r="BC58"/>
      <c r="BD58"/>
      <c r="BE58"/>
      <c r="BF58"/>
      <c r="BG58"/>
      <c r="BH58"/>
      <c r="BI58"/>
      <c r="BJ58"/>
      <c r="BK58"/>
      <c r="BL58"/>
      <c r="BM58"/>
      <c r="BN58"/>
      <c r="BO58"/>
      <c r="BP58"/>
      <c r="BQ58"/>
      <c r="BR58"/>
      <c r="BS58"/>
      <c r="BT58"/>
      <c r="BU58"/>
      <c r="BV58"/>
      <c r="BW58"/>
      <c r="BX58"/>
    </row>
    <row r="59">
      <c r="A59" t="s">
        <v>400</v>
      </c>
      <c r="B59">
        <v>2007</v>
      </c>
      <c r="C59" t="s">
        <v>404</v>
      </c>
      <c r="D59">
        <v>31</v>
      </c>
      <c r="E59" t="s">
        <v>103</v>
      </c>
      <c r="F59" t="s">
        <v>49</v>
      </c>
      <c r="G59" t="s">
        <v>416</v>
      </c>
      <c r="H59">
        <v>7.5999999999999996</v>
      </c>
      <c r="I59">
        <v>13.699999999999999</v>
      </c>
      <c r="J59">
        <v>37.100000000000001</v>
      </c>
      <c r="K59">
        <v>81.200000000000003</v>
      </c>
      <c r="L59">
        <v>98.400000000000006</v>
      </c>
      <c r="M59">
        <v>36.700000000000003</v>
      </c>
      <c r="N59">
        <v>78</v>
      </c>
      <c r="O59">
        <v>94.5</v>
      </c>
      <c r="P59">
        <v>99.799999999999997</v>
      </c>
      <c r="Q59">
        <v>98.400000000000006</v>
      </c>
      <c r="R59">
        <v>4.5</v>
      </c>
      <c r="S59">
        <v>8.1999999999999993</v>
      </c>
      <c r="T59">
        <v>12.199999999999999</v>
      </c>
      <c r="U59">
        <v>28.600000000000001</v>
      </c>
      <c r="V59">
        <v>65</v>
      </c>
      <c r="W59" t="s">
        <v>146</v>
      </c>
      <c r="X59" t="s">
        <v>147</v>
      </c>
      <c r="Y59" t="s">
        <v>148</v>
      </c>
      <c r="Z59" t="s">
        <v>149</v>
      </c>
      <c r="AA59" t="s">
        <v>150</v>
      </c>
      <c r="AB59" t="s">
        <v>151</v>
      </c>
      <c r="AC59" t="s">
        <v>152</v>
      </c>
      <c r="AD59" t="s">
        <v>153</v>
      </c>
      <c r="AE59" t="s">
        <v>154</v>
      </c>
      <c r="AF59" t="s">
        <v>155</v>
      </c>
      <c r="AG59" t="s">
        <v>156</v>
      </c>
      <c r="AH59" t="s">
        <v>157</v>
      </c>
      <c r="AI59" t="s">
        <v>158</v>
      </c>
      <c r="AJ59">
        <v>13.1</v>
      </c>
      <c r="AK59">
        <v>82.099999999999994</v>
      </c>
      <c r="AL59">
        <v>62</v>
      </c>
      <c r="AM59">
        <v>79.099999999999994</v>
      </c>
      <c r="AN59">
        <v>31.699999999999999</v>
      </c>
      <c r="AO59">
        <v>85</v>
      </c>
      <c r="AP59">
        <v>29</v>
      </c>
      <c r="AQ59">
        <v>13.4</v>
      </c>
      <c r="AR59">
        <v>61.5</v>
      </c>
      <c r="AS59">
        <v>19.5</v>
      </c>
      <c r="AT59">
        <v>42.700000000000003</v>
      </c>
      <c r="AU59">
        <v>32.399999999999999</v>
      </c>
      <c r="AV59">
        <v>65.099999999999994</v>
      </c>
      <c r="AW59"/>
      <c r="AX59"/>
      <c r="AY59"/>
      <c r="AZ59"/>
      <c r="BA59"/>
      <c r="BB59"/>
      <c r="BC59"/>
      <c r="BD59"/>
      <c r="BE59"/>
      <c r="BF59"/>
      <c r="BG59"/>
      <c r="BH59"/>
      <c r="BI59"/>
      <c r="BJ59"/>
      <c r="BK59"/>
      <c r="BL59"/>
      <c r="BM59"/>
      <c r="BN59"/>
      <c r="BO59"/>
      <c r="BP59"/>
      <c r="BQ59"/>
      <c r="BR59"/>
      <c r="BS59"/>
      <c r="BT59"/>
      <c r="BU59"/>
      <c r="BV59"/>
      <c r="BW59"/>
      <c r="BX59"/>
    </row>
    <row r="60">
      <c r="A60" t="s">
        <v>400</v>
      </c>
      <c r="B60">
        <v>2007</v>
      </c>
      <c r="C60" t="s">
        <v>404</v>
      </c>
      <c r="D60">
        <v>32</v>
      </c>
      <c r="E60" t="s">
        <v>103</v>
      </c>
      <c r="F60" t="s">
        <v>48</v>
      </c>
      <c r="G60" t="s">
        <v>187</v>
      </c>
      <c r="H60">
        <v>92.400000000000006</v>
      </c>
      <c r="I60">
        <v>86.299999999999997</v>
      </c>
      <c r="J60">
        <v>62.899999999999999</v>
      </c>
      <c r="K60">
        <v>18.800000000000001</v>
      </c>
      <c r="L60">
        <v>1.6000000000000001</v>
      </c>
      <c r="M60">
        <v>63.299999999999997</v>
      </c>
      <c r="N60">
        <v>22</v>
      </c>
      <c r="O60">
        <v>5.5</v>
      </c>
      <c r="P60">
        <v>0.20000000000000001</v>
      </c>
      <c r="Q60">
        <v>1.6000000000000001</v>
      </c>
      <c r="R60">
        <v>95.5</v>
      </c>
      <c r="S60">
        <v>91.799999999999997</v>
      </c>
      <c r="T60">
        <v>87.799999999999997</v>
      </c>
      <c r="U60">
        <v>71.400000000000006</v>
      </c>
      <c r="V60">
        <v>35</v>
      </c>
      <c r="W60" t="s">
        <v>146</v>
      </c>
      <c r="X60" t="s">
        <v>147</v>
      </c>
      <c r="Y60" t="s">
        <v>148</v>
      </c>
      <c r="Z60" t="s">
        <v>149</v>
      </c>
      <c r="AA60" t="s">
        <v>150</v>
      </c>
      <c r="AB60" t="s">
        <v>151</v>
      </c>
      <c r="AC60" t="s">
        <v>152</v>
      </c>
      <c r="AD60" t="s">
        <v>153</v>
      </c>
      <c r="AE60" t="s">
        <v>154</v>
      </c>
      <c r="AF60" t="s">
        <v>155</v>
      </c>
      <c r="AG60" t="s">
        <v>156</v>
      </c>
      <c r="AH60" t="s">
        <v>157</v>
      </c>
      <c r="AI60" t="s">
        <v>158</v>
      </c>
      <c r="AJ60">
        <v>86.900000000000006</v>
      </c>
      <c r="AK60">
        <v>17.899999999999999</v>
      </c>
      <c r="AL60">
        <v>38</v>
      </c>
      <c r="AM60">
        <v>20.899999999999999</v>
      </c>
      <c r="AN60">
        <v>68.299999999999997</v>
      </c>
      <c r="AO60">
        <v>15</v>
      </c>
      <c r="AP60">
        <v>71</v>
      </c>
      <c r="AQ60">
        <v>86.599999999999994</v>
      </c>
      <c r="AR60">
        <v>38.5</v>
      </c>
      <c r="AS60">
        <v>80.5</v>
      </c>
      <c r="AT60">
        <v>57.299999999999997</v>
      </c>
      <c r="AU60">
        <v>67.599999999999994</v>
      </c>
      <c r="AV60">
        <v>34.899999999999999</v>
      </c>
      <c r="AW60"/>
      <c r="AX60"/>
      <c r="AY60"/>
      <c r="AZ60"/>
      <c r="BA60"/>
      <c r="BB60"/>
      <c r="BC60"/>
      <c r="BD60"/>
      <c r="BE60"/>
      <c r="BF60"/>
      <c r="BG60"/>
      <c r="BH60"/>
      <c r="BI60"/>
      <c r="BJ60"/>
      <c r="BK60"/>
      <c r="BL60"/>
      <c r="BM60"/>
      <c r="BN60"/>
      <c r="BO60"/>
      <c r="BP60"/>
      <c r="BQ60"/>
      <c r="BR60"/>
      <c r="BS60"/>
      <c r="BT60"/>
      <c r="BU60"/>
      <c r="BV60"/>
      <c r="BW60"/>
      <c r="BX60"/>
    </row>
    <row r="61">
      <c r="A61" t="s">
        <v>400</v>
      </c>
      <c r="B61">
        <v>2007</v>
      </c>
      <c r="C61" t="s">
        <v>404</v>
      </c>
      <c r="D61">
        <v>35</v>
      </c>
      <c r="E61" t="s">
        <v>55</v>
      </c>
      <c r="F61" t="s">
        <v>49</v>
      </c>
      <c r="G61" t="s">
        <v>187</v>
      </c>
      <c r="H61">
        <v>14</v>
      </c>
      <c r="I61">
        <v>20.899999999999999</v>
      </c>
      <c r="J61">
        <v>41.799999999999997</v>
      </c>
      <c r="K61">
        <v>83</v>
      </c>
      <c r="L61">
        <v>99.099999999999994</v>
      </c>
      <c r="M61">
        <v>38.200000000000003</v>
      </c>
      <c r="N61">
        <v>79.099999999999994</v>
      </c>
      <c r="O61">
        <v>94.799999999999997</v>
      </c>
      <c r="P61">
        <v>99.799999999999997</v>
      </c>
      <c r="Q61">
        <v>99.200000000000003</v>
      </c>
      <c r="R61">
        <v>10.1</v>
      </c>
      <c r="S61">
        <v>16</v>
      </c>
      <c r="T61">
        <v>19.699999999999999</v>
      </c>
      <c r="U61">
        <v>35.899999999999999</v>
      </c>
      <c r="V61">
        <v>69.599999999999994</v>
      </c>
      <c r="W61" t="s">
        <v>146</v>
      </c>
      <c r="X61" t="s">
        <v>147</v>
      </c>
      <c r="Y61" t="s">
        <v>148</v>
      </c>
      <c r="Z61" t="s">
        <v>149</v>
      </c>
      <c r="AA61" t="s">
        <v>150</v>
      </c>
      <c r="AB61" t="s">
        <v>151</v>
      </c>
      <c r="AC61" t="s">
        <v>152</v>
      </c>
      <c r="AD61" t="s">
        <v>153</v>
      </c>
      <c r="AE61" t="s">
        <v>154</v>
      </c>
      <c r="AF61" t="s">
        <v>155</v>
      </c>
      <c r="AG61" t="s">
        <v>156</v>
      </c>
      <c r="AH61" t="s">
        <v>157</v>
      </c>
      <c r="AI61" t="s">
        <v>158</v>
      </c>
      <c r="AJ61">
        <v>18.5</v>
      </c>
      <c r="AK61">
        <v>84.299999999999997</v>
      </c>
      <c r="AL61">
        <v>67.5</v>
      </c>
      <c r="AM61">
        <v>81.799999999999997</v>
      </c>
      <c r="AN61">
        <v>32.399999999999999</v>
      </c>
      <c r="AO61">
        <v>85.900000000000006</v>
      </c>
      <c r="AP61">
        <v>31.300000000000001</v>
      </c>
      <c r="AQ61">
        <v>23.399999999999999</v>
      </c>
      <c r="AR61">
        <v>63.799999999999997</v>
      </c>
      <c r="AS61">
        <v>28.100000000000001</v>
      </c>
      <c r="AT61">
        <v>48.299999999999997</v>
      </c>
      <c r="AU61">
        <v>37.100000000000001</v>
      </c>
      <c r="AV61">
        <v>67.700000000000003</v>
      </c>
      <c r="AW61"/>
      <c r="AX61"/>
      <c r="AY61"/>
      <c r="AZ61"/>
      <c r="BA61"/>
      <c r="BB61"/>
      <c r="BC61"/>
      <c r="BD61"/>
      <c r="BE61"/>
      <c r="BF61"/>
      <c r="BG61"/>
      <c r="BH61"/>
      <c r="BI61"/>
      <c r="BJ61"/>
      <c r="BK61"/>
      <c r="BL61"/>
      <c r="BM61"/>
      <c r="BN61"/>
      <c r="BO61"/>
      <c r="BP61"/>
      <c r="BQ61"/>
      <c r="BR61"/>
      <c r="BS61"/>
      <c r="BT61"/>
      <c r="BU61"/>
      <c r="BV61"/>
      <c r="BW61"/>
      <c r="BX61"/>
    </row>
    <row r="62">
      <c r="A62" t="s">
        <v>400</v>
      </c>
      <c r="B62">
        <v>2007</v>
      </c>
      <c r="C62" t="s">
        <v>404</v>
      </c>
      <c r="D62">
        <v>36</v>
      </c>
      <c r="E62" t="s">
        <v>55</v>
      </c>
      <c r="F62" t="s">
        <v>48</v>
      </c>
      <c r="G62" t="s">
        <v>187</v>
      </c>
      <c r="H62">
        <v>86</v>
      </c>
      <c r="I62">
        <v>79.099999999999994</v>
      </c>
      <c r="J62">
        <v>58.200000000000003</v>
      </c>
      <c r="K62">
        <v>17</v>
      </c>
      <c r="L62">
        <v>0.90000000000000002</v>
      </c>
      <c r="M62">
        <v>61.799999999999997</v>
      </c>
      <c r="N62">
        <v>20.899999999999999</v>
      </c>
      <c r="O62">
        <v>5.2000000000000002</v>
      </c>
      <c r="P62">
        <v>0.20000000000000001</v>
      </c>
      <c r="Q62">
        <v>0.80000000000000004</v>
      </c>
      <c r="R62">
        <v>89.900000000000006</v>
      </c>
      <c r="S62">
        <v>84</v>
      </c>
      <c r="T62">
        <v>80.299999999999997</v>
      </c>
      <c r="U62">
        <v>64.099999999999994</v>
      </c>
      <c r="V62">
        <v>30.399999999999999</v>
      </c>
      <c r="W62" t="s">
        <v>146</v>
      </c>
      <c r="X62" t="s">
        <v>147</v>
      </c>
      <c r="Y62" t="s">
        <v>148</v>
      </c>
      <c r="Z62" t="s">
        <v>149</v>
      </c>
      <c r="AA62" t="s">
        <v>150</v>
      </c>
      <c r="AB62" t="s">
        <v>151</v>
      </c>
      <c r="AC62" t="s">
        <v>152</v>
      </c>
      <c r="AD62" t="s">
        <v>153</v>
      </c>
      <c r="AE62" t="s">
        <v>154</v>
      </c>
      <c r="AF62" t="s">
        <v>155</v>
      </c>
      <c r="AG62" t="s">
        <v>156</v>
      </c>
      <c r="AH62" t="s">
        <v>157</v>
      </c>
      <c r="AI62" t="s">
        <v>158</v>
      </c>
      <c r="AJ62">
        <v>81.5</v>
      </c>
      <c r="AK62">
        <v>15.699999999999999</v>
      </c>
      <c r="AL62">
        <v>32.5</v>
      </c>
      <c r="AM62">
        <v>18.199999999999999</v>
      </c>
      <c r="AN62">
        <v>67.599999999999994</v>
      </c>
      <c r="AO62">
        <v>14.1</v>
      </c>
      <c r="AP62">
        <v>68.700000000000003</v>
      </c>
      <c r="AQ62">
        <v>76.599999999999994</v>
      </c>
      <c r="AR62">
        <v>36.200000000000003</v>
      </c>
      <c r="AS62">
        <v>71.900000000000006</v>
      </c>
      <c r="AT62">
        <v>51.700000000000003</v>
      </c>
      <c r="AU62">
        <v>62.899999999999999</v>
      </c>
      <c r="AV62">
        <v>32.299999999999997</v>
      </c>
      <c r="AW62"/>
      <c r="AX62"/>
      <c r="AY62"/>
      <c r="AZ62"/>
      <c r="BA62"/>
      <c r="BB62"/>
      <c r="BC62"/>
      <c r="BD62"/>
      <c r="BE62"/>
      <c r="BF62"/>
      <c r="BG62"/>
      <c r="BH62"/>
      <c r="BI62"/>
      <c r="BJ62"/>
      <c r="BK62"/>
      <c r="BL62"/>
      <c r="BM62"/>
      <c r="BN62"/>
      <c r="BO62"/>
      <c r="BP62"/>
      <c r="BQ62"/>
      <c r="BR62"/>
      <c r="BS62"/>
      <c r="BT62"/>
      <c r="BU62"/>
      <c r="BV62"/>
      <c r="BW62"/>
      <c r="BX62"/>
    </row>
    <row r="63">
      <c r="A63" t="s">
        <v>400</v>
      </c>
      <c r="B63">
        <v>2007</v>
      </c>
      <c r="C63" t="s">
        <v>404</v>
      </c>
      <c r="D63">
        <v>37</v>
      </c>
      <c r="E63" t="s">
        <v>159</v>
      </c>
      <c r="F63" t="s">
        <v>49</v>
      </c>
      <c r="G63" t="s">
        <v>417</v>
      </c>
      <c r="H63">
        <v>12</v>
      </c>
      <c r="I63">
        <v>19.800000000000001</v>
      </c>
      <c r="J63">
        <v>41.200000000000003</v>
      </c>
      <c r="K63">
        <v>82.799999999999997</v>
      </c>
      <c r="L63">
        <v>98.799999999999997</v>
      </c>
      <c r="M63">
        <v>38.100000000000001</v>
      </c>
      <c r="N63">
        <v>79.099999999999994</v>
      </c>
      <c r="O63">
        <v>94.799999999999997</v>
      </c>
      <c r="P63">
        <v>99.799999999999997</v>
      </c>
      <c r="Q63">
        <v>98.700000000000003</v>
      </c>
      <c r="R63">
        <v>7.7999999999999998</v>
      </c>
      <c r="S63">
        <v>14.699999999999999</v>
      </c>
      <c r="T63">
        <v>18.399999999999999</v>
      </c>
      <c r="U63">
        <v>34.799999999999997</v>
      </c>
      <c r="V63">
        <v>68.900000000000006</v>
      </c>
      <c r="W63" t="s">
        <v>146</v>
      </c>
      <c r="X63" t="s">
        <v>147</v>
      </c>
      <c r="Y63" t="s">
        <v>148</v>
      </c>
      <c r="Z63" t="s">
        <v>149</v>
      </c>
      <c r="AA63" t="s">
        <v>150</v>
      </c>
      <c r="AB63" t="s">
        <v>151</v>
      </c>
      <c r="AC63" t="s">
        <v>152</v>
      </c>
      <c r="AD63" t="s">
        <v>153</v>
      </c>
      <c r="AE63" t="s">
        <v>154</v>
      </c>
      <c r="AF63" t="s">
        <v>155</v>
      </c>
      <c r="AG63" t="s">
        <v>156</v>
      </c>
      <c r="AH63" t="s">
        <v>157</v>
      </c>
      <c r="AI63" t="s">
        <v>158</v>
      </c>
      <c r="AJ63">
        <v>17.899999999999999</v>
      </c>
      <c r="AK63">
        <v>83.700000000000003</v>
      </c>
      <c r="AL63">
        <v>67.5</v>
      </c>
      <c r="AM63">
        <v>81.5</v>
      </c>
      <c r="AN63">
        <v>32.299999999999997</v>
      </c>
      <c r="AO63">
        <v>85.700000000000003</v>
      </c>
      <c r="AP63">
        <v>30.899999999999999</v>
      </c>
      <c r="AQ63">
        <v>21.699999999999999</v>
      </c>
      <c r="AR63">
        <v>63.799999999999997</v>
      </c>
      <c r="AS63">
        <v>25.800000000000001</v>
      </c>
      <c r="AT63">
        <v>48</v>
      </c>
      <c r="AU63">
        <v>34.899999999999999</v>
      </c>
      <c r="AV63">
        <v>67.299999999999997</v>
      </c>
      <c r="AW63"/>
      <c r="AX63"/>
      <c r="AY63"/>
      <c r="AZ63"/>
      <c r="BA63"/>
      <c r="BB63"/>
      <c r="BC63"/>
      <c r="BD63"/>
      <c r="BE63"/>
      <c r="BF63"/>
      <c r="BG63"/>
      <c r="BH63"/>
      <c r="BI63"/>
      <c r="BJ63"/>
      <c r="BK63"/>
      <c r="BL63"/>
      <c r="BM63"/>
      <c r="BN63"/>
      <c r="BO63"/>
      <c r="BP63"/>
      <c r="BQ63"/>
      <c r="BR63"/>
      <c r="BS63"/>
      <c r="BT63"/>
      <c r="BU63"/>
      <c r="BV63"/>
      <c r="BW63"/>
      <c r="BX63"/>
    </row>
    <row r="64">
      <c r="A64" t="s">
        <v>400</v>
      </c>
      <c r="B64">
        <v>2007</v>
      </c>
      <c r="C64" t="s">
        <v>404</v>
      </c>
      <c r="D64">
        <v>38</v>
      </c>
      <c r="E64" t="s">
        <v>159</v>
      </c>
      <c r="F64" t="s">
        <v>48</v>
      </c>
      <c r="G64" t="s">
        <v>187</v>
      </c>
      <c r="H64">
        <v>88</v>
      </c>
      <c r="I64">
        <v>80.200000000000003</v>
      </c>
      <c r="J64">
        <v>58.799999999999997</v>
      </c>
      <c r="K64">
        <v>17.199999999999999</v>
      </c>
      <c r="L64">
        <v>1.2</v>
      </c>
      <c r="M64">
        <v>61.899999999999999</v>
      </c>
      <c r="N64">
        <v>20.899999999999999</v>
      </c>
      <c r="O64">
        <v>5.2000000000000002</v>
      </c>
      <c r="P64">
        <v>0.20000000000000001</v>
      </c>
      <c r="Q64">
        <v>1.3</v>
      </c>
      <c r="R64">
        <v>92.200000000000003</v>
      </c>
      <c r="S64">
        <v>85.299999999999997</v>
      </c>
      <c r="T64">
        <v>81.599999999999994</v>
      </c>
      <c r="U64">
        <v>65.200000000000003</v>
      </c>
      <c r="V64">
        <v>31.100000000000001</v>
      </c>
      <c r="W64" t="s">
        <v>146</v>
      </c>
      <c r="X64" t="s">
        <v>147</v>
      </c>
      <c r="Y64" t="s">
        <v>148</v>
      </c>
      <c r="Z64" t="s">
        <v>149</v>
      </c>
      <c r="AA64" t="s">
        <v>150</v>
      </c>
      <c r="AB64" t="s">
        <v>151</v>
      </c>
      <c r="AC64" t="s">
        <v>152</v>
      </c>
      <c r="AD64" t="s">
        <v>153</v>
      </c>
      <c r="AE64" t="s">
        <v>154</v>
      </c>
      <c r="AF64" t="s">
        <v>155</v>
      </c>
      <c r="AG64" t="s">
        <v>156</v>
      </c>
      <c r="AH64" t="s">
        <v>157</v>
      </c>
      <c r="AI64" t="s">
        <v>158</v>
      </c>
      <c r="AJ64">
        <v>82.099999999999994</v>
      </c>
      <c r="AK64">
        <v>16.300000000000001</v>
      </c>
      <c r="AL64">
        <v>32.5</v>
      </c>
      <c r="AM64">
        <v>18.5</v>
      </c>
      <c r="AN64">
        <v>67.700000000000003</v>
      </c>
      <c r="AO64">
        <v>14.300000000000001</v>
      </c>
      <c r="AP64">
        <v>69.099999999999994</v>
      </c>
      <c r="AQ64">
        <v>78.299999999999997</v>
      </c>
      <c r="AR64">
        <v>36.200000000000003</v>
      </c>
      <c r="AS64">
        <v>74.200000000000003</v>
      </c>
      <c r="AT64">
        <v>52</v>
      </c>
      <c r="AU64">
        <v>65.099999999999994</v>
      </c>
      <c r="AV64">
        <v>32.700000000000003</v>
      </c>
      <c r="AW64"/>
      <c r="AX64"/>
      <c r="AY64"/>
      <c r="AZ64"/>
      <c r="BA64"/>
      <c r="BB64"/>
      <c r="BC64"/>
      <c r="BD64"/>
      <c r="BE64"/>
      <c r="BF64"/>
      <c r="BG64"/>
      <c r="BH64"/>
      <c r="BI64"/>
      <c r="BJ64"/>
      <c r="BK64"/>
      <c r="BL64"/>
      <c r="BM64"/>
      <c r="BN64"/>
      <c r="BO64"/>
      <c r="BP64"/>
      <c r="BQ64"/>
      <c r="BR64"/>
      <c r="BS64"/>
      <c r="BT64"/>
      <c r="BU64"/>
      <c r="BV64"/>
      <c r="BW64"/>
      <c r="BX64"/>
    </row>
    <row r="65">
      <c r="A65" t="s">
        <v>400</v>
      </c>
      <c r="B65">
        <v>2007</v>
      </c>
      <c r="C65" t="s">
        <v>404</v>
      </c>
      <c r="D65">
        <v>41</v>
      </c>
      <c r="E65" t="s">
        <v>56</v>
      </c>
      <c r="F65" t="s">
        <v>49</v>
      </c>
      <c r="G65" t="s">
        <v>187</v>
      </c>
      <c r="H65">
        <v>19.100000000000001</v>
      </c>
      <c r="I65">
        <v>17.699999999999999</v>
      </c>
      <c r="J65">
        <v>9.8000000000000007</v>
      </c>
      <c r="K65">
        <v>1.1000000000000001</v>
      </c>
      <c r="L65">
        <v>0.10000000000000001</v>
      </c>
      <c r="M65">
        <v>2.7999999999999998</v>
      </c>
      <c r="N65">
        <v>0.69999999999999996</v>
      </c>
      <c r="O65">
        <v>0.20000000000000001</v>
      </c>
      <c r="P65">
        <v>0</v>
      </c>
      <c r="Q65">
        <v>0.10000000000000001</v>
      </c>
      <c r="R65">
        <v>21.100000000000001</v>
      </c>
      <c r="S65">
        <v>18</v>
      </c>
      <c r="T65">
        <v>18.899999999999999</v>
      </c>
      <c r="U65">
        <v>16</v>
      </c>
      <c r="V65">
        <v>4.7999999999999998</v>
      </c>
      <c r="W65" t="s">
        <v>146</v>
      </c>
      <c r="X65" t="s">
        <v>147</v>
      </c>
      <c r="Y65" t="s">
        <v>148</v>
      </c>
      <c r="Z65" t="s">
        <v>149</v>
      </c>
      <c r="AA65" t="s">
        <v>150</v>
      </c>
      <c r="AB65" t="s">
        <v>151</v>
      </c>
      <c r="AC65" t="s">
        <v>152</v>
      </c>
      <c r="AD65" t="s">
        <v>153</v>
      </c>
      <c r="AE65" t="s">
        <v>154</v>
      </c>
      <c r="AF65" t="s">
        <v>155</v>
      </c>
      <c r="AG65" t="s">
        <v>156</v>
      </c>
      <c r="AH65" t="s">
        <v>157</v>
      </c>
      <c r="AI65" t="s">
        <v>158</v>
      </c>
      <c r="AJ65">
        <v>8.6999999999999993</v>
      </c>
      <c r="AK65">
        <v>2.1000000000000001</v>
      </c>
      <c r="AL65">
        <v>0.90000000000000002</v>
      </c>
      <c r="AM65">
        <v>1.3999999999999999</v>
      </c>
      <c r="AN65">
        <v>15</v>
      </c>
      <c r="AO65">
        <v>0.40000000000000002</v>
      </c>
      <c r="AP65">
        <v>18.300000000000001</v>
      </c>
      <c r="AQ65">
        <v>13.6</v>
      </c>
      <c r="AR65">
        <v>8.3000000000000007</v>
      </c>
      <c r="AS65">
        <v>18.600000000000001</v>
      </c>
      <c r="AT65">
        <v>10.800000000000001</v>
      </c>
      <c r="AU65">
        <v>18.800000000000001</v>
      </c>
      <c r="AV65">
        <v>4.4000000000000004</v>
      </c>
      <c r="AW65"/>
      <c r="AX65"/>
      <c r="AY65"/>
      <c r="AZ65"/>
      <c r="BA65"/>
      <c r="BB65"/>
      <c r="BC65"/>
      <c r="BD65"/>
      <c r="BE65"/>
      <c r="BF65"/>
      <c r="BG65"/>
      <c r="BH65"/>
      <c r="BI65"/>
      <c r="BJ65"/>
      <c r="BK65"/>
      <c r="BL65"/>
      <c r="BM65"/>
      <c r="BN65"/>
      <c r="BO65"/>
      <c r="BP65"/>
      <c r="BQ65"/>
      <c r="BR65"/>
      <c r="BS65"/>
      <c r="BT65"/>
      <c r="BU65"/>
      <c r="BV65"/>
      <c r="BW65"/>
      <c r="BX65"/>
    </row>
    <row r="66">
      <c r="A66" t="s">
        <v>400</v>
      </c>
      <c r="B66">
        <v>2007</v>
      </c>
      <c r="C66" t="s">
        <v>404</v>
      </c>
      <c r="D66">
        <v>42</v>
      </c>
      <c r="E66" t="s">
        <v>56</v>
      </c>
      <c r="F66" t="s">
        <v>48</v>
      </c>
      <c r="G66" t="s">
        <v>418</v>
      </c>
      <c r="H66">
        <v>80.900000000000006</v>
      </c>
      <c r="I66">
        <v>82.299999999999997</v>
      </c>
      <c r="J66">
        <v>90.200000000000003</v>
      </c>
      <c r="K66">
        <v>98.900000000000006</v>
      </c>
      <c r="L66">
        <v>99.900000000000006</v>
      </c>
      <c r="M66">
        <v>97.200000000000003</v>
      </c>
      <c r="N66">
        <v>99.299999999999997</v>
      </c>
      <c r="O66">
        <v>99.799999999999997</v>
      </c>
      <c r="P66">
        <v>100</v>
      </c>
      <c r="Q66">
        <v>99.900000000000006</v>
      </c>
      <c r="R66">
        <v>78.900000000000006</v>
      </c>
      <c r="S66">
        <v>82</v>
      </c>
      <c r="T66">
        <v>81.099999999999994</v>
      </c>
      <c r="U66">
        <v>84</v>
      </c>
      <c r="V66">
        <v>95.200000000000003</v>
      </c>
      <c r="W66" t="s">
        <v>146</v>
      </c>
      <c r="X66" t="s">
        <v>147</v>
      </c>
      <c r="Y66" t="s">
        <v>148</v>
      </c>
      <c r="Z66" t="s">
        <v>149</v>
      </c>
      <c r="AA66" t="s">
        <v>150</v>
      </c>
      <c r="AB66" t="s">
        <v>151</v>
      </c>
      <c r="AC66" t="s">
        <v>152</v>
      </c>
      <c r="AD66" t="s">
        <v>153</v>
      </c>
      <c r="AE66" t="s">
        <v>154</v>
      </c>
      <c r="AF66" t="s">
        <v>155</v>
      </c>
      <c r="AG66" t="s">
        <v>156</v>
      </c>
      <c r="AH66" t="s">
        <v>157</v>
      </c>
      <c r="AI66" t="s">
        <v>158</v>
      </c>
      <c r="AJ66">
        <v>91.299999999999997</v>
      </c>
      <c r="AK66">
        <v>97.900000000000006</v>
      </c>
      <c r="AL66">
        <v>99.099999999999994</v>
      </c>
      <c r="AM66">
        <v>98.599999999999994</v>
      </c>
      <c r="AN66">
        <v>85</v>
      </c>
      <c r="AO66">
        <v>99.599999999999994</v>
      </c>
      <c r="AP66">
        <v>81.700000000000003</v>
      </c>
      <c r="AQ66">
        <v>86.400000000000006</v>
      </c>
      <c r="AR66">
        <v>91.700000000000003</v>
      </c>
      <c r="AS66">
        <v>81.400000000000006</v>
      </c>
      <c r="AT66">
        <v>89.200000000000003</v>
      </c>
      <c r="AU66">
        <v>81.200000000000003</v>
      </c>
      <c r="AV66">
        <v>95.599999999999994</v>
      </c>
      <c r="AW66"/>
      <c r="AX66"/>
      <c r="AY66"/>
      <c r="AZ66"/>
      <c r="BA66"/>
      <c r="BB66"/>
      <c r="BC66"/>
      <c r="BD66"/>
      <c r="BE66"/>
      <c r="BF66"/>
      <c r="BG66"/>
      <c r="BH66"/>
      <c r="BI66"/>
      <c r="BJ66"/>
      <c r="BK66"/>
      <c r="BL66"/>
      <c r="BM66"/>
      <c r="BN66"/>
      <c r="BO66"/>
      <c r="BP66"/>
      <c r="BQ66"/>
      <c r="BR66"/>
      <c r="BS66"/>
      <c r="BT66"/>
      <c r="BU66"/>
      <c r="BV66"/>
      <c r="BW66"/>
      <c r="BX66"/>
    </row>
    <row r="67">
      <c r="A67" t="s">
        <v>400</v>
      </c>
      <c r="B67">
        <v>2007</v>
      </c>
      <c r="C67" t="s">
        <v>404</v>
      </c>
      <c r="D67">
        <v>58</v>
      </c>
      <c r="E67" t="s">
        <v>160</v>
      </c>
      <c r="F67" t="s">
        <v>161</v>
      </c>
      <c r="G67" t="s">
        <v>187</v>
      </c>
      <c r="H67">
        <v>2.9024565785728118</v>
      </c>
      <c r="I67">
        <v>6.2080610271985037</v>
      </c>
      <c r="J67">
        <v>13.95428236141904</v>
      </c>
      <c r="K67">
        <v>47.66660851106657</v>
      </c>
      <c r="L67">
        <v>90.216492645212583</v>
      </c>
      <c r="M67">
        <v>13.136820751237069</v>
      </c>
      <c r="N67">
        <v>40.864115746361882</v>
      </c>
      <c r="O67">
        <v>68.169661652239867</v>
      </c>
      <c r="P67">
        <v>91.530281582443678</v>
      </c>
      <c r="Q67">
        <v>94.07463723099572</v>
      </c>
      <c r="R67">
        <v>1.7719698479964421</v>
      </c>
      <c r="S67">
        <v>3.7550971695888702</v>
      </c>
      <c r="T67">
        <v>5.1849730036287403</v>
      </c>
      <c r="U67">
        <v>10.02019381783286</v>
      </c>
      <c r="V67">
        <v>36.534126728242697</v>
      </c>
      <c r="W67" t="s">
        <v>146</v>
      </c>
      <c r="X67" t="s">
        <v>147</v>
      </c>
      <c r="Y67" t="s">
        <v>148</v>
      </c>
      <c r="Z67" t="s">
        <v>149</v>
      </c>
      <c r="AA67" t="s">
        <v>150</v>
      </c>
      <c r="AB67" t="s">
        <v>151</v>
      </c>
      <c r="AC67" t="s">
        <v>152</v>
      </c>
      <c r="AD67" t="s">
        <v>153</v>
      </c>
      <c r="AE67" t="s">
        <v>154</v>
      </c>
      <c r="AF67" t="s">
        <v>155</v>
      </c>
      <c r="AG67" t="s">
        <v>156</v>
      </c>
      <c r="AH67" t="s">
        <v>157</v>
      </c>
      <c r="AI67" t="s">
        <v>158</v>
      </c>
      <c r="AJ67">
        <v>8.5124430882631934</v>
      </c>
      <c r="AK67">
        <v>65.071269515501086</v>
      </c>
      <c r="AL67">
        <v>41.890196415811772</v>
      </c>
      <c r="AM67">
        <v>50.272343346532743</v>
      </c>
      <c r="AN67">
        <v>15.67870276750353</v>
      </c>
      <c r="AO67">
        <v>69.071784934028571</v>
      </c>
      <c r="AP67">
        <v>18.34950250726801</v>
      </c>
      <c r="AQ67">
        <v>7.6804403945454442</v>
      </c>
      <c r="AR67">
        <v>14.591144648651589</v>
      </c>
      <c r="AS67">
        <v>12.96912954011469</v>
      </c>
      <c r="AT67">
        <v>24.410650392519781</v>
      </c>
      <c r="AU67">
        <v>24.607482772699971</v>
      </c>
      <c r="AV67">
        <v>36.438918056205047</v>
      </c>
      <c r="AW67"/>
      <c r="AX67"/>
      <c r="AY67"/>
      <c r="AZ67"/>
      <c r="BA67"/>
      <c r="BB67"/>
      <c r="BC67"/>
      <c r="BD67"/>
      <c r="BE67"/>
      <c r="BF67"/>
      <c r="BG67"/>
      <c r="BH67"/>
      <c r="BI67"/>
      <c r="BJ67"/>
      <c r="BK67"/>
      <c r="BL67"/>
      <c r="BM67"/>
      <c r="BN67"/>
      <c r="BO67"/>
      <c r="BP67"/>
      <c r="BQ67"/>
      <c r="BR67"/>
      <c r="BS67"/>
      <c r="BT67"/>
      <c r="BU67"/>
      <c r="BV67"/>
      <c r="BW67"/>
      <c r="BX67"/>
    </row>
    <row r="68">
      <c r="A68" t="s">
        <v>400</v>
      </c>
      <c r="B68">
        <v>2007</v>
      </c>
      <c r="C68" t="s">
        <v>404</v>
      </c>
      <c r="D68">
        <v>59</v>
      </c>
      <c r="E68" t="s">
        <v>160</v>
      </c>
      <c r="F68" t="s">
        <v>236</v>
      </c>
      <c r="G68" t="s">
        <v>187</v>
      </c>
      <c r="H68">
        <v>4.7106892687043613</v>
      </c>
      <c r="I68">
        <v>7.5362521069010144</v>
      </c>
      <c r="J68">
        <v>23.17821212240607</v>
      </c>
      <c r="K68">
        <v>33.537174543776509</v>
      </c>
      <c r="L68">
        <v>6.8045878943244276</v>
      </c>
      <c r="M68">
        <v>23.593810815223581</v>
      </c>
      <c r="N68">
        <v>37.072052973174088</v>
      </c>
      <c r="O68">
        <v>26.298326799049679</v>
      </c>
      <c r="P68">
        <v>7.9830120411615137</v>
      </c>
      <c r="Q68">
        <v>1.382880534269155</v>
      </c>
      <c r="R68">
        <v>2.770331854480474</v>
      </c>
      <c r="S68">
        <v>4.3980613659179282</v>
      </c>
      <c r="T68">
        <v>7.0348776118707601</v>
      </c>
      <c r="U68">
        <v>18.62852187114866</v>
      </c>
      <c r="V68">
        <v>28.43419883025614</v>
      </c>
      <c r="W68" t="s">
        <v>146</v>
      </c>
      <c r="X68" t="s">
        <v>147</v>
      </c>
      <c r="Y68" t="s">
        <v>148</v>
      </c>
      <c r="Z68" t="s">
        <v>149</v>
      </c>
      <c r="AA68" t="s">
        <v>150</v>
      </c>
      <c r="AB68" t="s">
        <v>151</v>
      </c>
      <c r="AC68" t="s">
        <v>152</v>
      </c>
      <c r="AD68" t="s">
        <v>153</v>
      </c>
      <c r="AE68" t="s">
        <v>154</v>
      </c>
      <c r="AF68" t="s">
        <v>155</v>
      </c>
      <c r="AG68" t="s">
        <v>156</v>
      </c>
      <c r="AH68" t="s">
        <v>157</v>
      </c>
      <c r="AI68" t="s">
        <v>158</v>
      </c>
      <c r="AJ68">
        <v>4.5805993283787148</v>
      </c>
      <c r="AK68">
        <v>16.175827019897461</v>
      </c>
      <c r="AL68">
        <v>20.139727987513709</v>
      </c>
      <c r="AM68">
        <v>28.820468200314352</v>
      </c>
      <c r="AN68">
        <v>16.049031950373319</v>
      </c>
      <c r="AO68">
        <v>14.84189040398063</v>
      </c>
      <c r="AP68">
        <v>10.546318029346409</v>
      </c>
      <c r="AQ68">
        <v>5.7285267490873366</v>
      </c>
      <c r="AR68">
        <v>46.840878094452592</v>
      </c>
      <c r="AS68">
        <v>6.5139200326942266</v>
      </c>
      <c r="AT68">
        <v>18.273095679009039</v>
      </c>
      <c r="AU68">
        <v>7.8064099055066336</v>
      </c>
      <c r="AV68">
        <v>28.64489762916639</v>
      </c>
      <c r="AW68"/>
      <c r="AX68"/>
      <c r="AY68"/>
      <c r="AZ68"/>
      <c r="BA68"/>
      <c r="BB68"/>
      <c r="BC68"/>
      <c r="BD68"/>
      <c r="BE68"/>
      <c r="BF68"/>
      <c r="BG68"/>
      <c r="BH68"/>
      <c r="BI68"/>
      <c r="BJ68"/>
      <c r="BK68"/>
      <c r="BL68"/>
      <c r="BM68"/>
      <c r="BN68"/>
      <c r="BO68"/>
      <c r="BP68"/>
      <c r="BQ68"/>
      <c r="BR68"/>
      <c r="BS68"/>
      <c r="BT68"/>
      <c r="BU68"/>
      <c r="BV68"/>
      <c r="BW68"/>
      <c r="BX68"/>
    </row>
    <row r="69">
      <c r="A69" t="s">
        <v>400</v>
      </c>
      <c r="B69">
        <v>2007</v>
      </c>
      <c r="C69" t="s">
        <v>404</v>
      </c>
      <c r="D69">
        <v>60</v>
      </c>
      <c r="E69" t="s">
        <v>160</v>
      </c>
      <c r="F69" t="s">
        <v>237</v>
      </c>
      <c r="G69" t="s">
        <v>187</v>
      </c>
      <c r="H69">
        <v>36.86636569763062</v>
      </c>
      <c r="I69">
        <v>41.329482632069443</v>
      </c>
      <c r="J69">
        <v>37.159188812143739</v>
      </c>
      <c r="K69">
        <v>11.96772329173422</v>
      </c>
      <c r="L69">
        <v>0.39642412075255151</v>
      </c>
      <c r="M69">
        <v>56.567388433647302</v>
      </c>
      <c r="N69">
        <v>18.806971475071709</v>
      </c>
      <c r="O69">
        <v>2.756659586729922</v>
      </c>
      <c r="P69">
        <v>0.2217081021538799</v>
      </c>
      <c r="Q69">
        <v>0</v>
      </c>
      <c r="R69">
        <v>36.538459848236691</v>
      </c>
      <c r="S69">
        <v>38.69113132278197</v>
      </c>
      <c r="T69">
        <v>39.719182887685108</v>
      </c>
      <c r="U69">
        <v>31.741950035506349</v>
      </c>
      <c r="V69">
        <v>15.92742469705256</v>
      </c>
      <c r="W69" t="s">
        <v>146</v>
      </c>
      <c r="X69" t="s">
        <v>147</v>
      </c>
      <c r="Y69" t="s">
        <v>148</v>
      </c>
      <c r="Z69" t="s">
        <v>149</v>
      </c>
      <c r="AA69" t="s">
        <v>150</v>
      </c>
      <c r="AB69" t="s">
        <v>151</v>
      </c>
      <c r="AC69" t="s">
        <v>152</v>
      </c>
      <c r="AD69" t="s">
        <v>153</v>
      </c>
      <c r="AE69" t="s">
        <v>154</v>
      </c>
      <c r="AF69" t="s">
        <v>155</v>
      </c>
      <c r="AG69" t="s">
        <v>156</v>
      </c>
      <c r="AH69" t="s">
        <v>157</v>
      </c>
      <c r="AI69" t="s">
        <v>158</v>
      </c>
      <c r="AJ69">
        <v>34.904359855877743</v>
      </c>
      <c r="AK69">
        <v>9.3654434763458383</v>
      </c>
      <c r="AL69">
        <v>25.883790808007181</v>
      </c>
      <c r="AM69">
        <v>13.362412853795661</v>
      </c>
      <c r="AN69">
        <v>32.899169980798312</v>
      </c>
      <c r="AO69">
        <v>11.12240607644673</v>
      </c>
      <c r="AP69">
        <v>10.949290943738999</v>
      </c>
      <c r="AQ69">
        <v>34.538303085649673</v>
      </c>
      <c r="AR69">
        <v>11.933372706943169</v>
      </c>
      <c r="AS69">
        <v>33.056390119421742</v>
      </c>
      <c r="AT69">
        <v>48.07258953259614</v>
      </c>
      <c r="AU69">
        <v>35.653302654082758</v>
      </c>
      <c r="AV69">
        <v>20.661151560416521</v>
      </c>
      <c r="AW69"/>
      <c r="AX69"/>
      <c r="AY69"/>
      <c r="AZ69"/>
      <c r="BA69"/>
      <c r="BB69"/>
      <c r="BC69"/>
      <c r="BD69"/>
      <c r="BE69"/>
      <c r="BF69"/>
      <c r="BG69"/>
      <c r="BH69"/>
      <c r="BI69"/>
      <c r="BJ69"/>
      <c r="BK69"/>
      <c r="BL69"/>
      <c r="BM69"/>
      <c r="BN69"/>
      <c r="BO69"/>
      <c r="BP69"/>
      <c r="BQ69"/>
      <c r="BR69"/>
      <c r="BS69"/>
      <c r="BT69"/>
      <c r="BU69"/>
      <c r="BV69"/>
      <c r="BW69"/>
      <c r="BX69"/>
    </row>
    <row r="70">
      <c r="A70" t="s">
        <v>400</v>
      </c>
      <c r="B70">
        <v>2007</v>
      </c>
      <c r="C70" t="s">
        <v>404</v>
      </c>
      <c r="D70">
        <v>61</v>
      </c>
      <c r="E70" t="s">
        <v>160</v>
      </c>
      <c r="F70" t="s">
        <v>238</v>
      </c>
      <c r="G70" t="s">
        <v>187</v>
      </c>
      <c r="H70">
        <v>21.58136752166623</v>
      </c>
      <c r="I70">
        <v>13.181947250709561</v>
      </c>
      <c r="J70">
        <v>10.7786353201952</v>
      </c>
      <c r="K70">
        <v>1.809882670317505</v>
      </c>
      <c r="L70">
        <v>0.3372590350498374</v>
      </c>
      <c r="M70">
        <v>0.058363265512238201</v>
      </c>
      <c r="N70">
        <v>0</v>
      </c>
      <c r="O70">
        <v>0</v>
      </c>
      <c r="P70">
        <v>0.019942880672433001</v>
      </c>
      <c r="Q70">
        <v>0</v>
      </c>
      <c r="R70">
        <v>23.622716217918651</v>
      </c>
      <c r="S70">
        <v>18.97279508039388</v>
      </c>
      <c r="T70">
        <v>13.81474911215501</v>
      </c>
      <c r="U70">
        <v>15.103026655245481</v>
      </c>
      <c r="V70">
        <v>9.7384529585129158</v>
      </c>
      <c r="W70" t="s">
        <v>146</v>
      </c>
      <c r="X70" t="s">
        <v>147</v>
      </c>
      <c r="Y70" t="s">
        <v>148</v>
      </c>
      <c r="Z70" t="s">
        <v>149</v>
      </c>
      <c r="AA70" t="s">
        <v>150</v>
      </c>
      <c r="AB70" t="s">
        <v>151</v>
      </c>
      <c r="AC70" t="s">
        <v>152</v>
      </c>
      <c r="AD70" t="s">
        <v>153</v>
      </c>
      <c r="AE70" t="s">
        <v>154</v>
      </c>
      <c r="AF70" t="s">
        <v>155</v>
      </c>
      <c r="AG70" t="s">
        <v>156</v>
      </c>
      <c r="AH70" t="s">
        <v>157</v>
      </c>
      <c r="AI70" t="s">
        <v>158</v>
      </c>
      <c r="AJ70">
        <v>34.468799573479451</v>
      </c>
      <c r="AK70">
        <v>2.985451508493969</v>
      </c>
      <c r="AL70">
        <v>6.4544918233560233</v>
      </c>
      <c r="AM70">
        <v>1.83705464801338</v>
      </c>
      <c r="AN70">
        <v>5.1383659497930978</v>
      </c>
      <c r="AO70">
        <v>1.2789324540556981</v>
      </c>
      <c r="AP70">
        <v>29.023015481558449</v>
      </c>
      <c r="AQ70">
        <v>24.99402812275293</v>
      </c>
      <c r="AR70">
        <v>21.920350944851521</v>
      </c>
      <c r="AS70">
        <v>3.6094295754036732</v>
      </c>
      <c r="AT70">
        <v>0.70790445158421056</v>
      </c>
      <c r="AU70">
        <v>7.8149884105855856</v>
      </c>
      <c r="AV70">
        <v>9.0053760059993788</v>
      </c>
      <c r="AW70"/>
      <c r="AX70"/>
      <c r="AY70"/>
      <c r="AZ70"/>
      <c r="BA70"/>
      <c r="BB70"/>
      <c r="BC70"/>
      <c r="BD70"/>
      <c r="BE70"/>
      <c r="BF70"/>
      <c r="BG70"/>
      <c r="BH70"/>
      <c r="BI70"/>
      <c r="BJ70"/>
      <c r="BK70"/>
      <c r="BL70"/>
      <c r="BM70"/>
      <c r="BN70"/>
      <c r="BO70"/>
      <c r="BP70"/>
      <c r="BQ70"/>
      <c r="BR70"/>
      <c r="BS70"/>
      <c r="BT70"/>
      <c r="BU70"/>
      <c r="BV70"/>
      <c r="BW70"/>
      <c r="BX70"/>
    </row>
    <row r="71">
      <c r="A71" t="s">
        <v>400</v>
      </c>
      <c r="B71">
        <v>2007</v>
      </c>
      <c r="C71" t="s">
        <v>404</v>
      </c>
      <c r="D71">
        <v>62</v>
      </c>
      <c r="E71" t="s">
        <v>160</v>
      </c>
      <c r="F71" t="s">
        <v>239</v>
      </c>
      <c r="G71" t="s">
        <v>187</v>
      </c>
      <c r="H71">
        <v>4.1070999806074404</v>
      </c>
      <c r="I71">
        <v>6.5501940166659498</v>
      </c>
      <c r="J71">
        <v>2.4736507238437708</v>
      </c>
      <c r="K71">
        <v>0.81537346409702538</v>
      </c>
      <c r="L71">
        <v>0</v>
      </c>
      <c r="M71">
        <v>0</v>
      </c>
      <c r="N71">
        <v>0</v>
      </c>
      <c r="O71">
        <v>0</v>
      </c>
      <c r="P71">
        <v>0</v>
      </c>
      <c r="Q71">
        <v>0</v>
      </c>
      <c r="R71">
        <v>3.2806973271946731</v>
      </c>
      <c r="S71">
        <v>6.8877876622171499</v>
      </c>
      <c r="T71">
        <v>6.7906842960488394</v>
      </c>
      <c r="U71">
        <v>4.582878391634579</v>
      </c>
      <c r="V71">
        <v>2.2818962477266549</v>
      </c>
      <c r="W71" t="s">
        <v>146</v>
      </c>
      <c r="X71" t="s">
        <v>147</v>
      </c>
      <c r="Y71" t="s">
        <v>148</v>
      </c>
      <c r="Z71" t="s">
        <v>149</v>
      </c>
      <c r="AA71" t="s">
        <v>150</v>
      </c>
      <c r="AB71" t="s">
        <v>151</v>
      </c>
      <c r="AC71" t="s">
        <v>152</v>
      </c>
      <c r="AD71" t="s">
        <v>153</v>
      </c>
      <c r="AE71" t="s">
        <v>154</v>
      </c>
      <c r="AF71" t="s">
        <v>155</v>
      </c>
      <c r="AG71" t="s">
        <v>156</v>
      </c>
      <c r="AH71" t="s">
        <v>157</v>
      </c>
      <c r="AI71" t="s">
        <v>158</v>
      </c>
      <c r="AJ71">
        <v>4.4332332424628857</v>
      </c>
      <c r="AK71">
        <v>1.201411036882005</v>
      </c>
      <c r="AL71">
        <v>1.0304620168123351</v>
      </c>
      <c r="AM71">
        <v>0.055672139209295902</v>
      </c>
      <c r="AN71">
        <v>0.31919118436699162</v>
      </c>
      <c r="AO71">
        <v>0.18437407438626219</v>
      </c>
      <c r="AP71">
        <v>2.8248369509240359</v>
      </c>
      <c r="AQ71">
        <v>11.48610951501832</v>
      </c>
      <c r="AR71">
        <v>1.4772624411857189</v>
      </c>
      <c r="AS71">
        <v>0.50094893134941676</v>
      </c>
      <c r="AT71">
        <v>0.50123257348550854</v>
      </c>
      <c r="AU71">
        <v>8.1249012959703482</v>
      </c>
      <c r="AV71">
        <v>1.584847655978902</v>
      </c>
      <c r="AW71"/>
      <c r="AX71"/>
      <c r="AY71"/>
      <c r="AZ71"/>
      <c r="BA71"/>
      <c r="BB71"/>
      <c r="BC71"/>
      <c r="BD71"/>
      <c r="BE71"/>
      <c r="BF71"/>
      <c r="BG71"/>
      <c r="BH71"/>
      <c r="BI71"/>
      <c r="BJ71"/>
      <c r="BK71"/>
      <c r="BL71"/>
      <c r="BM71"/>
      <c r="BN71"/>
      <c r="BO71"/>
      <c r="BP71"/>
      <c r="BQ71"/>
      <c r="BR71"/>
      <c r="BS71"/>
      <c r="BT71"/>
      <c r="BU71"/>
      <c r="BV71"/>
      <c r="BW71"/>
      <c r="BX71"/>
    </row>
    <row r="72">
      <c r="A72" t="s">
        <v>400</v>
      </c>
      <c r="B72">
        <v>2007</v>
      </c>
      <c r="C72" t="s">
        <v>404</v>
      </c>
      <c r="D72">
        <v>63</v>
      </c>
      <c r="E72" t="s">
        <v>160</v>
      </c>
      <c r="F72" t="s">
        <v>240</v>
      </c>
      <c r="G72" t="s">
        <v>187</v>
      </c>
      <c r="H72">
        <v>8.0326833705573328</v>
      </c>
      <c r="I72">
        <v>6.0974305661720196</v>
      </c>
      <c r="J72">
        <v>2.3033484039509502</v>
      </c>
      <c r="K72">
        <v>0.29781024918973981</v>
      </c>
      <c r="L72">
        <v>0</v>
      </c>
      <c r="M72">
        <v>0.4579484273126313</v>
      </c>
      <c r="N72">
        <v>0.042003686717103202</v>
      </c>
      <c r="O72">
        <v>0</v>
      </c>
      <c r="P72">
        <v>0</v>
      </c>
      <c r="Q72">
        <v>0</v>
      </c>
      <c r="R72">
        <v>9.766480433697005</v>
      </c>
      <c r="S72">
        <v>5.9694867967988321</v>
      </c>
      <c r="T72">
        <v>7.2387540640766366</v>
      </c>
      <c r="U72">
        <v>4.2458069893396404</v>
      </c>
      <c r="V72">
        <v>0.95138071529132018</v>
      </c>
      <c r="W72" t="s">
        <v>146</v>
      </c>
      <c r="X72" t="s">
        <v>147</v>
      </c>
      <c r="Y72" t="s">
        <v>148</v>
      </c>
      <c r="Z72" t="s">
        <v>149</v>
      </c>
      <c r="AA72" t="s">
        <v>150</v>
      </c>
      <c r="AB72" t="s">
        <v>151</v>
      </c>
      <c r="AC72" t="s">
        <v>152</v>
      </c>
      <c r="AD72" t="s">
        <v>153</v>
      </c>
      <c r="AE72" t="s">
        <v>154</v>
      </c>
      <c r="AF72" t="s">
        <v>155</v>
      </c>
      <c r="AG72" t="s">
        <v>156</v>
      </c>
      <c r="AH72" t="s">
        <v>157</v>
      </c>
      <c r="AI72" t="s">
        <v>158</v>
      </c>
      <c r="AJ72">
        <v>3.6452409947134772</v>
      </c>
      <c r="AK72">
        <v>0</v>
      </c>
      <c r="AL72">
        <v>0</v>
      </c>
      <c r="AM72">
        <v>0.36482091704375169</v>
      </c>
      <c r="AN72">
        <v>2.7132897956800779</v>
      </c>
      <c r="AO72">
        <v>0.069050685785723195</v>
      </c>
      <c r="AP72">
        <v>5.5953755882016027</v>
      </c>
      <c r="AQ72">
        <v>5.4178294982076114</v>
      </c>
      <c r="AR72">
        <v>1.317427902787371</v>
      </c>
      <c r="AS72">
        <v>7.0479194870136466</v>
      </c>
      <c r="AT72">
        <v>1.982665814693543</v>
      </c>
      <c r="AU72">
        <v>12.294256106130851</v>
      </c>
      <c r="AV72">
        <v>0</v>
      </c>
      <c r="AW72"/>
      <c r="AX72"/>
      <c r="AY72"/>
      <c r="AZ72"/>
      <c r="BA72"/>
      <c r="BB72"/>
      <c r="BC72"/>
      <c r="BD72"/>
      <c r="BE72"/>
      <c r="BF72"/>
      <c r="BG72"/>
      <c r="BH72"/>
      <c r="BI72"/>
      <c r="BJ72"/>
      <c r="BK72"/>
      <c r="BL72"/>
      <c r="BM72"/>
      <c r="BN72"/>
      <c r="BO72"/>
      <c r="BP72"/>
      <c r="BQ72"/>
      <c r="BR72"/>
      <c r="BS72"/>
      <c r="BT72"/>
      <c r="BU72"/>
      <c r="BV72"/>
      <c r="BW72"/>
      <c r="BX72"/>
    </row>
    <row r="73">
      <c r="A73" t="s">
        <v>400</v>
      </c>
      <c r="B73">
        <v>2007</v>
      </c>
      <c r="C73" t="s">
        <v>404</v>
      </c>
      <c r="D73">
        <v>64</v>
      </c>
      <c r="E73" t="s">
        <v>160</v>
      </c>
      <c r="F73" t="s">
        <v>241</v>
      </c>
      <c r="G73" t="s">
        <v>187</v>
      </c>
      <c r="H73">
        <v>0.59682997385001446</v>
      </c>
      <c r="I73">
        <v>0.46453919277171418</v>
      </c>
      <c r="J73">
        <v>0.057968502957172097</v>
      </c>
      <c r="K73">
        <v>0.1211122890669889</v>
      </c>
      <c r="L73">
        <v>0.052747049560888701</v>
      </c>
      <c r="M73">
        <v>0</v>
      </c>
      <c r="N73">
        <v>0.21402699279994589</v>
      </c>
      <c r="O73">
        <v>0</v>
      </c>
      <c r="P73">
        <v>0</v>
      </c>
      <c r="Q73">
        <v>0.0902658306033811</v>
      </c>
      <c r="R73">
        <v>0.53679505121240656</v>
      </c>
      <c r="S73">
        <v>0.49260583050842061</v>
      </c>
      <c r="T73">
        <v>0.32091011703628569</v>
      </c>
      <c r="U73">
        <v>0.55883097941493576</v>
      </c>
      <c r="V73">
        <v>0.081890674121230606</v>
      </c>
      <c r="W73" t="s">
        <v>146</v>
      </c>
      <c r="X73" t="s">
        <v>147</v>
      </c>
      <c r="Y73" t="s">
        <v>148</v>
      </c>
      <c r="Z73" t="s">
        <v>149</v>
      </c>
      <c r="AA73" t="s">
        <v>150</v>
      </c>
      <c r="AB73" t="s">
        <v>151</v>
      </c>
      <c r="AC73" t="s">
        <v>152</v>
      </c>
      <c r="AD73" t="s">
        <v>153</v>
      </c>
      <c r="AE73" t="s">
        <v>154</v>
      </c>
      <c r="AF73" t="s">
        <v>155</v>
      </c>
      <c r="AG73" t="s">
        <v>156</v>
      </c>
      <c r="AH73" t="s">
        <v>157</v>
      </c>
      <c r="AI73" t="s">
        <v>158</v>
      </c>
      <c r="AJ73">
        <v>0</v>
      </c>
      <c r="AK73">
        <v>0</v>
      </c>
      <c r="AL73">
        <v>0.22652830552117489</v>
      </c>
      <c r="AM73">
        <v>0</v>
      </c>
      <c r="AN73">
        <v>0.086802914039973797</v>
      </c>
      <c r="AO73">
        <v>0.013354395683970399</v>
      </c>
      <c r="AP73">
        <v>0.49831343054777172</v>
      </c>
      <c r="AQ73">
        <v>1.2284401556660669</v>
      </c>
      <c r="AR73">
        <v>0</v>
      </c>
      <c r="AS73">
        <v>0</v>
      </c>
      <c r="AT73">
        <v>0.016874850363647199</v>
      </c>
      <c r="AU73">
        <v>0.51759147082394419</v>
      </c>
      <c r="AV73">
        <v>0.62746083041201162</v>
      </c>
      <c r="AW73"/>
      <c r="AX73"/>
      <c r="AY73"/>
      <c r="AZ73"/>
      <c r="BA73"/>
      <c r="BB73"/>
      <c r="BC73"/>
      <c r="BD73"/>
      <c r="BE73"/>
      <c r="BF73"/>
      <c r="BG73"/>
      <c r="BH73"/>
      <c r="BI73"/>
      <c r="BJ73"/>
      <c r="BK73"/>
      <c r="BL73"/>
      <c r="BM73"/>
      <c r="BN73"/>
      <c r="BO73"/>
      <c r="BP73"/>
      <c r="BQ73"/>
      <c r="BR73"/>
      <c r="BS73"/>
      <c r="BT73"/>
      <c r="BU73"/>
      <c r="BV73"/>
      <c r="BW73"/>
      <c r="BX73"/>
    </row>
    <row r="74">
      <c r="A74" t="s">
        <v>400</v>
      </c>
      <c r="B74">
        <v>2007</v>
      </c>
      <c r="C74" t="s">
        <v>404</v>
      </c>
      <c r="D74">
        <v>65</v>
      </c>
      <c r="E74" t="s">
        <v>160</v>
      </c>
      <c r="F74" t="s">
        <v>242</v>
      </c>
      <c r="G74" t="s">
        <v>187</v>
      </c>
      <c r="H74">
        <v>0.8876801627460823</v>
      </c>
      <c r="I74">
        <v>0.56937808215954477</v>
      </c>
      <c r="J74">
        <v>0.63508724734728617</v>
      </c>
      <c r="K74">
        <v>0.097458035434275198</v>
      </c>
      <c r="L74">
        <v>0.0219056980865527</v>
      </c>
      <c r="M74">
        <v>0</v>
      </c>
      <c r="N74">
        <v>0.045018589791677499</v>
      </c>
      <c r="O74">
        <v>0</v>
      </c>
      <c r="P74">
        <v>0</v>
      </c>
      <c r="Q74">
        <v>0</v>
      </c>
      <c r="R74">
        <v>1.189669066744552</v>
      </c>
      <c r="S74">
        <v>0.42723103970160048</v>
      </c>
      <c r="T74">
        <v>0.78939374184933497</v>
      </c>
      <c r="U74">
        <v>0.87642738649773866</v>
      </c>
      <c r="V74">
        <v>0.45461067932326221</v>
      </c>
      <c r="W74" t="s">
        <v>146</v>
      </c>
      <c r="X74" t="s">
        <v>147</v>
      </c>
      <c r="Y74" t="s">
        <v>148</v>
      </c>
      <c r="Z74" t="s">
        <v>149</v>
      </c>
      <c r="AA74" t="s">
        <v>150</v>
      </c>
      <c r="AB74" t="s">
        <v>151</v>
      </c>
      <c r="AC74" t="s">
        <v>152</v>
      </c>
      <c r="AD74" t="s">
        <v>153</v>
      </c>
      <c r="AE74" t="s">
        <v>154</v>
      </c>
      <c r="AF74" t="s">
        <v>155</v>
      </c>
      <c r="AG74" t="s">
        <v>156</v>
      </c>
      <c r="AH74" t="s">
        <v>157</v>
      </c>
      <c r="AI74" t="s">
        <v>158</v>
      </c>
      <c r="AJ74">
        <v>0.072680835801420499</v>
      </c>
      <c r="AK74">
        <v>0</v>
      </c>
      <c r="AL74">
        <v>0</v>
      </c>
      <c r="AM74">
        <v>0</v>
      </c>
      <c r="AN74">
        <v>0.2117122838329408</v>
      </c>
      <c r="AO74">
        <v>0.044233358517852699</v>
      </c>
      <c r="AP74">
        <v>7.8411232289691526</v>
      </c>
      <c r="AQ74">
        <v>0.38879841201611481</v>
      </c>
      <c r="AR74">
        <v>0</v>
      </c>
      <c r="AS74">
        <v>0.2894112744384682</v>
      </c>
      <c r="AT74">
        <v>0</v>
      </c>
      <c r="AU74">
        <v>0.69424112702589535</v>
      </c>
      <c r="AV74">
        <v>0.27330032099709523</v>
      </c>
      <c r="AW74"/>
      <c r="AX74"/>
      <c r="AY74"/>
      <c r="AZ74"/>
      <c r="BA74"/>
      <c r="BB74"/>
      <c r="BC74"/>
      <c r="BD74"/>
      <c r="BE74"/>
      <c r="BF74"/>
      <c r="BG74"/>
      <c r="BH74"/>
      <c r="BI74"/>
      <c r="BJ74"/>
      <c r="BK74"/>
      <c r="BL74"/>
      <c r="BM74"/>
      <c r="BN74"/>
      <c r="BO74"/>
      <c r="BP74"/>
      <c r="BQ74"/>
      <c r="BR74"/>
      <c r="BS74"/>
      <c r="BT74"/>
      <c r="BU74"/>
      <c r="BV74"/>
      <c r="BW74"/>
      <c r="BX74"/>
    </row>
    <row r="75">
      <c r="A75" t="s">
        <v>400</v>
      </c>
      <c r="B75">
        <v>2007</v>
      </c>
      <c r="C75" t="s">
        <v>404</v>
      </c>
      <c r="D75">
        <v>66</v>
      </c>
      <c r="E75" t="s">
        <v>160</v>
      </c>
      <c r="F75" t="s">
        <v>243</v>
      </c>
      <c r="G75" t="s">
        <v>187</v>
      </c>
      <c r="H75">
        <v>15.89017264588597</v>
      </c>
      <c r="I75">
        <v>13.621929827827531</v>
      </c>
      <c r="J75">
        <v>5.3179578075981828</v>
      </c>
      <c r="K75">
        <v>0.69285536436253814</v>
      </c>
      <c r="L75">
        <v>0.076887131501048006</v>
      </c>
      <c r="M75">
        <v>1.146225004939011</v>
      </c>
      <c r="N75">
        <v>0</v>
      </c>
      <c r="O75">
        <v>0</v>
      </c>
      <c r="P75">
        <v>0</v>
      </c>
      <c r="Q75">
        <v>0</v>
      </c>
      <c r="R75">
        <v>17.356550877314248</v>
      </c>
      <c r="S75">
        <v>15.09760526848391</v>
      </c>
      <c r="T75">
        <v>14.373853403383089</v>
      </c>
      <c r="U75">
        <v>9.7151770693248878</v>
      </c>
      <c r="V75">
        <v>3.37154723291555</v>
      </c>
      <c r="W75" t="s">
        <v>146</v>
      </c>
      <c r="X75" t="s">
        <v>147</v>
      </c>
      <c r="Y75" t="s">
        <v>148</v>
      </c>
      <c r="Z75" t="s">
        <v>149</v>
      </c>
      <c r="AA75" t="s">
        <v>150</v>
      </c>
      <c r="AB75" t="s">
        <v>151</v>
      </c>
      <c r="AC75" t="s">
        <v>152</v>
      </c>
      <c r="AD75" t="s">
        <v>153</v>
      </c>
      <c r="AE75" t="s">
        <v>154</v>
      </c>
      <c r="AF75" t="s">
        <v>155</v>
      </c>
      <c r="AG75" t="s">
        <v>156</v>
      </c>
      <c r="AH75" t="s">
        <v>157</v>
      </c>
      <c r="AI75" t="s">
        <v>158</v>
      </c>
      <c r="AJ75">
        <v>7.9017517085812363</v>
      </c>
      <c r="AK75">
        <v>1.6391508838689159</v>
      </c>
      <c r="AL75">
        <v>0.62927203543733612</v>
      </c>
      <c r="AM75">
        <v>2.455658240432574</v>
      </c>
      <c r="AN75">
        <v>21.490656750272748</v>
      </c>
      <c r="AO75">
        <v>0.017568693298417301</v>
      </c>
      <c r="AP75">
        <v>4.3757185221765891</v>
      </c>
      <c r="AQ75">
        <v>7.1680671684611026</v>
      </c>
      <c r="AR75">
        <v>0.4620235528088627</v>
      </c>
      <c r="AS75">
        <v>29.60500003995995</v>
      </c>
      <c r="AT75">
        <v>1.205745298538055</v>
      </c>
      <c r="AU75">
        <v>0.87468919888309316</v>
      </c>
      <c r="AV75">
        <v>0</v>
      </c>
      <c r="AW75"/>
      <c r="AX75"/>
      <c r="AY75"/>
      <c r="AZ75"/>
      <c r="BA75"/>
      <c r="BB75"/>
      <c r="BC75"/>
      <c r="BD75"/>
      <c r="BE75"/>
      <c r="BF75"/>
      <c r="BG75"/>
      <c r="BH75"/>
      <c r="BI75"/>
      <c r="BJ75"/>
      <c r="BK75"/>
      <c r="BL75"/>
      <c r="BM75"/>
      <c r="BN75"/>
      <c r="BO75"/>
      <c r="BP75"/>
      <c r="BQ75"/>
      <c r="BR75"/>
      <c r="BS75"/>
      <c r="BT75"/>
      <c r="BU75"/>
      <c r="BV75"/>
      <c r="BW75"/>
      <c r="BX75"/>
    </row>
    <row r="76">
      <c r="A76" t="s">
        <v>400</v>
      </c>
      <c r="B76">
        <v>2007</v>
      </c>
      <c r="C76" t="s">
        <v>404</v>
      </c>
      <c r="D76">
        <v>67</v>
      </c>
      <c r="E76" t="s">
        <v>160</v>
      </c>
      <c r="F76" t="s">
        <v>170</v>
      </c>
      <c r="G76" t="s">
        <v>187</v>
      </c>
      <c r="H76">
        <v>1.908086158960608</v>
      </c>
      <c r="I76">
        <v>2.565201986439329</v>
      </c>
      <c r="J76">
        <v>1.139914533090052</v>
      </c>
      <c r="K76">
        <v>0.1221495128132092</v>
      </c>
      <c r="L76">
        <v>0</v>
      </c>
      <c r="M76">
        <v>0</v>
      </c>
      <c r="N76">
        <v>0.22883070513119641</v>
      </c>
      <c r="O76">
        <v>0</v>
      </c>
      <c r="P76">
        <v>0</v>
      </c>
      <c r="Q76">
        <v>0</v>
      </c>
      <c r="R76">
        <v>1.442718389868707</v>
      </c>
      <c r="S76">
        <v>2.8872804133437988</v>
      </c>
      <c r="T76">
        <v>2.813674064912314</v>
      </c>
      <c r="U76">
        <v>2.2494020676384552</v>
      </c>
      <c r="V76">
        <v>0.24056789112107049</v>
      </c>
      <c r="W76" t="s">
        <v>146</v>
      </c>
      <c r="X76" t="s">
        <v>147</v>
      </c>
      <c r="Y76" t="s">
        <v>148</v>
      </c>
      <c r="Z76" t="s">
        <v>149</v>
      </c>
      <c r="AA76" t="s">
        <v>150</v>
      </c>
      <c r="AB76" t="s">
        <v>151</v>
      </c>
      <c r="AC76" t="s">
        <v>152</v>
      </c>
      <c r="AD76" t="s">
        <v>153</v>
      </c>
      <c r="AE76" t="s">
        <v>154</v>
      </c>
      <c r="AF76" t="s">
        <v>155</v>
      </c>
      <c r="AG76" t="s">
        <v>156</v>
      </c>
      <c r="AH76" t="s">
        <v>157</v>
      </c>
      <c r="AI76" t="s">
        <v>158</v>
      </c>
      <c r="AJ76">
        <v>0</v>
      </c>
      <c r="AK76">
        <v>0</v>
      </c>
      <c r="AL76">
        <v>0.16673471100000539</v>
      </c>
      <c r="AM76">
        <v>0</v>
      </c>
      <c r="AN76">
        <v>0.063522249709252798</v>
      </c>
      <c r="AO76">
        <v>0</v>
      </c>
      <c r="AP76">
        <v>0</v>
      </c>
      <c r="AQ76">
        <v>1.1637619608875911</v>
      </c>
      <c r="AR76">
        <v>0</v>
      </c>
      <c r="AS76">
        <v>5.6176436394596703</v>
      </c>
      <c r="AT76">
        <v>4.6421637491768433</v>
      </c>
      <c r="AU76">
        <v>0.82122890636087253</v>
      </c>
      <c r="AV76">
        <v>0</v>
      </c>
      <c r="AW76"/>
      <c r="AX76"/>
      <c r="AY76"/>
      <c r="AZ76"/>
      <c r="BA76"/>
      <c r="BB76"/>
      <c r="BC76"/>
      <c r="BD76"/>
      <c r="BE76"/>
      <c r="BF76"/>
      <c r="BG76"/>
      <c r="BH76"/>
      <c r="BI76"/>
      <c r="BJ76"/>
      <c r="BK76"/>
      <c r="BL76"/>
      <c r="BM76"/>
      <c r="BN76"/>
      <c r="BO76"/>
      <c r="BP76"/>
      <c r="BQ76"/>
      <c r="BR76"/>
      <c r="BS76"/>
      <c r="BT76"/>
      <c r="BU76"/>
      <c r="BV76"/>
      <c r="BW76"/>
      <c r="BX76"/>
    </row>
    <row r="77">
      <c r="A77" t="s">
        <v>400</v>
      </c>
      <c r="B77">
        <v>2007</v>
      </c>
      <c r="C77" t="s">
        <v>404</v>
      </c>
      <c r="D77">
        <v>68</v>
      </c>
      <c r="E77" t="s">
        <v>160</v>
      </c>
      <c r="F77" t="s">
        <v>171</v>
      </c>
      <c r="G77" t="s">
        <v>187</v>
      </c>
      <c r="H77">
        <v>0.049852029210764398</v>
      </c>
      <c r="I77">
        <v>0.52572276017614339</v>
      </c>
      <c r="J77">
        <v>0.45696259224270191</v>
      </c>
      <c r="K77">
        <v>0.1251347426668824</v>
      </c>
      <c r="L77">
        <v>0</v>
      </c>
      <c r="M77">
        <v>0.21123053518529239</v>
      </c>
      <c r="N77">
        <v>0</v>
      </c>
      <c r="O77">
        <v>0</v>
      </c>
      <c r="P77">
        <v>0</v>
      </c>
      <c r="Q77">
        <v>0</v>
      </c>
      <c r="R77">
        <v>0.026880811156831101</v>
      </c>
      <c r="S77">
        <v>0.22034331867694701</v>
      </c>
      <c r="T77">
        <v>0.58083114479951536</v>
      </c>
      <c r="U77">
        <v>0.65823278619489789</v>
      </c>
      <c r="V77">
        <v>0.34335721590637658</v>
      </c>
      <c r="W77" t="s">
        <v>146</v>
      </c>
      <c r="X77" t="s">
        <v>147</v>
      </c>
      <c r="Y77" t="s">
        <v>148</v>
      </c>
      <c r="Z77" t="s">
        <v>149</v>
      </c>
      <c r="AA77" t="s">
        <v>150</v>
      </c>
      <c r="AB77" t="s">
        <v>151</v>
      </c>
      <c r="AC77" t="s">
        <v>152</v>
      </c>
      <c r="AD77" t="s">
        <v>153</v>
      </c>
      <c r="AE77" t="s">
        <v>154</v>
      </c>
      <c r="AF77" t="s">
        <v>155</v>
      </c>
      <c r="AG77" t="s">
        <v>156</v>
      </c>
      <c r="AH77" t="s">
        <v>157</v>
      </c>
      <c r="AI77" t="s">
        <v>158</v>
      </c>
      <c r="AJ77">
        <v>0.33031927898617602</v>
      </c>
      <c r="AK77">
        <v>0.204678494494267</v>
      </c>
      <c r="AL77">
        <v>1.672541166064039</v>
      </c>
      <c r="AM77">
        <v>0.46255663051487211</v>
      </c>
      <c r="AN77">
        <v>0</v>
      </c>
      <c r="AO77">
        <v>0.030566348354997799</v>
      </c>
      <c r="AP77">
        <v>1.4801574486799149</v>
      </c>
      <c r="AQ77">
        <v>0</v>
      </c>
      <c r="AR77">
        <v>0</v>
      </c>
      <c r="AS77">
        <v>0</v>
      </c>
      <c r="AT77">
        <v>0</v>
      </c>
      <c r="AU77">
        <v>0.097533014430836701</v>
      </c>
      <c r="AV77">
        <v>1.155535756061034</v>
      </c>
      <c r="AW77"/>
      <c r="AX77"/>
      <c r="AY77"/>
      <c r="AZ77"/>
      <c r="BA77"/>
      <c r="BB77"/>
      <c r="BC77"/>
      <c r="BD77"/>
      <c r="BE77"/>
      <c r="BF77"/>
      <c r="BG77"/>
      <c r="BH77"/>
      <c r="BI77"/>
      <c r="BJ77"/>
      <c r="BK77"/>
      <c r="BL77"/>
      <c r="BM77"/>
      <c r="BN77"/>
      <c r="BO77"/>
      <c r="BP77"/>
      <c r="BQ77"/>
      <c r="BR77"/>
      <c r="BS77"/>
      <c r="BT77"/>
      <c r="BU77"/>
      <c r="BV77"/>
      <c r="BW77"/>
      <c r="BX77"/>
    </row>
    <row r="78">
      <c r="A78" t="s">
        <v>400</v>
      </c>
      <c r="B78">
        <v>2007</v>
      </c>
      <c r="C78" t="s">
        <v>404</v>
      </c>
      <c r="D78">
        <v>69</v>
      </c>
      <c r="E78" t="s">
        <v>160</v>
      </c>
      <c r="F78" t="s">
        <v>244</v>
      </c>
      <c r="G78" t="s">
        <v>187</v>
      </c>
      <c r="H78">
        <v>0.70034424829350062</v>
      </c>
      <c r="I78">
        <v>0.52789208613410044</v>
      </c>
      <c r="J78">
        <v>0.42946274649582628</v>
      </c>
      <c r="K78">
        <v>0.45896346058741699</v>
      </c>
      <c r="L78">
        <v>0.068597501184711501</v>
      </c>
      <c r="M78">
        <v>0.1885058840732548</v>
      </c>
      <c r="N78">
        <v>0.16174340912674851</v>
      </c>
      <c r="O78">
        <v>0</v>
      </c>
      <c r="P78">
        <v>0</v>
      </c>
      <c r="Q78">
        <v>0</v>
      </c>
      <c r="R78">
        <v>0.35119808629133797</v>
      </c>
      <c r="S78">
        <v>1.2699534337460601</v>
      </c>
      <c r="T78">
        <v>0.43855977940772228</v>
      </c>
      <c r="U78">
        <v>0.41851790070058958</v>
      </c>
      <c r="V78">
        <v>1.005199807800542</v>
      </c>
      <c r="W78" t="s">
        <v>146</v>
      </c>
      <c r="X78" t="s">
        <v>147</v>
      </c>
      <c r="Y78" t="s">
        <v>148</v>
      </c>
      <c r="Z78" t="s">
        <v>149</v>
      </c>
      <c r="AA78" t="s">
        <v>150</v>
      </c>
      <c r="AB78" t="s">
        <v>151</v>
      </c>
      <c r="AC78" t="s">
        <v>152</v>
      </c>
      <c r="AD78" t="s">
        <v>153</v>
      </c>
      <c r="AE78" t="s">
        <v>154</v>
      </c>
      <c r="AF78" t="s">
        <v>155</v>
      </c>
      <c r="AG78" t="s">
        <v>156</v>
      </c>
      <c r="AH78" t="s">
        <v>157</v>
      </c>
      <c r="AI78" t="s">
        <v>158</v>
      </c>
      <c r="AJ78">
        <v>0</v>
      </c>
      <c r="AK78">
        <v>0.037378743503684801</v>
      </c>
      <c r="AL78">
        <v>1.08139214050967</v>
      </c>
      <c r="AM78">
        <v>1.8219304164423971</v>
      </c>
      <c r="AN78">
        <v>1.7131062118309821</v>
      </c>
      <c r="AO78">
        <v>0.0051365140836383003</v>
      </c>
      <c r="AP78">
        <v>0.3626821691458359</v>
      </c>
      <c r="AQ78">
        <v>0.2056949377075816</v>
      </c>
      <c r="AR78">
        <v>0.14946110414173289</v>
      </c>
      <c r="AS78">
        <v>0.70055091143557768</v>
      </c>
      <c r="AT78">
        <v>0</v>
      </c>
      <c r="AU78">
        <v>0.4163354566218565</v>
      </c>
      <c r="AV78">
        <v>0</v>
      </c>
      <c r="AW78"/>
      <c r="AX78"/>
      <c r="AY78"/>
      <c r="AZ78"/>
      <c r="BA78"/>
      <c r="BB78"/>
      <c r="BC78"/>
      <c r="BD78"/>
      <c r="BE78"/>
      <c r="BF78"/>
      <c r="BG78"/>
      <c r="BH78"/>
      <c r="BI78"/>
      <c r="BJ78"/>
      <c r="BK78"/>
      <c r="BL78"/>
      <c r="BM78"/>
      <c r="BN78"/>
      <c r="BO78"/>
      <c r="BP78"/>
      <c r="BQ78"/>
      <c r="BR78"/>
      <c r="BS78"/>
      <c r="BT78"/>
      <c r="BU78"/>
      <c r="BV78"/>
      <c r="BW78"/>
      <c r="BX78"/>
    </row>
    <row r="79">
      <c r="A79" t="s">
        <v>400</v>
      </c>
      <c r="B79">
        <v>2007</v>
      </c>
      <c r="C79" t="s">
        <v>404</v>
      </c>
      <c r="D79">
        <v>70</v>
      </c>
      <c r="E79" t="s">
        <v>160</v>
      </c>
      <c r="F79" t="s">
        <v>172</v>
      </c>
      <c r="G79" t="s">
        <v>187</v>
      </c>
      <c r="H79">
        <v>0</v>
      </c>
      <c r="I79">
        <v>0</v>
      </c>
      <c r="J79">
        <v>0</v>
      </c>
      <c r="K79">
        <v>0.0062074690344495996</v>
      </c>
      <c r="L79">
        <v>1.475277759122869</v>
      </c>
      <c r="M79">
        <v>0</v>
      </c>
      <c r="N79">
        <v>0.015006196597225799</v>
      </c>
      <c r="O79">
        <v>0.044710191987408797</v>
      </c>
      <c r="P79">
        <v>0.2450553935684513</v>
      </c>
      <c r="Q79">
        <v>3.2171775051947988</v>
      </c>
      <c r="R79">
        <v>0</v>
      </c>
      <c r="S79">
        <v>0</v>
      </c>
      <c r="T79">
        <v>0</v>
      </c>
      <c r="U79">
        <v>0</v>
      </c>
      <c r="V79">
        <v>0.041638859988464699</v>
      </c>
      <c r="W79" t="s">
        <v>146</v>
      </c>
      <c r="X79" t="s">
        <v>147</v>
      </c>
      <c r="Y79" t="s">
        <v>148</v>
      </c>
      <c r="Z79" t="s">
        <v>149</v>
      </c>
      <c r="AA79" t="s">
        <v>150</v>
      </c>
      <c r="AB79" t="s">
        <v>151</v>
      </c>
      <c r="AC79" t="s">
        <v>152</v>
      </c>
      <c r="AD79" t="s">
        <v>153</v>
      </c>
      <c r="AE79" t="s">
        <v>154</v>
      </c>
      <c r="AF79" t="s">
        <v>155</v>
      </c>
      <c r="AG79" t="s">
        <v>156</v>
      </c>
      <c r="AH79" t="s">
        <v>157</v>
      </c>
      <c r="AI79" t="s">
        <v>158</v>
      </c>
      <c r="AJ79">
        <v>0.024226945267140199</v>
      </c>
      <c r="AK79">
        <v>0.86927885498717294</v>
      </c>
      <c r="AL79">
        <v>0</v>
      </c>
      <c r="AM79">
        <v>0</v>
      </c>
      <c r="AN79">
        <v>0</v>
      </c>
      <c r="AO79">
        <v>1.214022564042275</v>
      </c>
      <c r="AP79">
        <v>0.11363420053398191</v>
      </c>
      <c r="AQ79">
        <v>0</v>
      </c>
      <c r="AR79">
        <v>0.087204302616143106</v>
      </c>
      <c r="AS79">
        <v>0</v>
      </c>
      <c r="AT79">
        <v>0</v>
      </c>
      <c r="AU79">
        <v>0</v>
      </c>
      <c r="AV79">
        <v>0.038365432707182803</v>
      </c>
      <c r="AW79"/>
      <c r="AX79"/>
      <c r="AY79"/>
      <c r="AZ79"/>
      <c r="BA79"/>
      <c r="BB79"/>
      <c r="BC79"/>
      <c r="BD79"/>
      <c r="BE79"/>
      <c r="BF79"/>
      <c r="BG79"/>
      <c r="BH79"/>
      <c r="BI79"/>
      <c r="BJ79"/>
      <c r="BK79"/>
      <c r="BL79"/>
      <c r="BM79"/>
      <c r="BN79"/>
      <c r="BO79"/>
      <c r="BP79"/>
      <c r="BQ79"/>
      <c r="BR79"/>
      <c r="BS79"/>
      <c r="BT79"/>
      <c r="BU79"/>
      <c r="BV79"/>
      <c r="BW79"/>
      <c r="BX79"/>
    </row>
    <row r="80">
      <c r="A80" t="s">
        <v>400</v>
      </c>
      <c r="B80">
        <v>2007</v>
      </c>
      <c r="C80" t="s">
        <v>404</v>
      </c>
      <c r="D80">
        <v>71</v>
      </c>
      <c r="E80" t="s">
        <v>160</v>
      </c>
      <c r="F80" t="s">
        <v>46</v>
      </c>
      <c r="G80" t="s">
        <v>187</v>
      </c>
      <c r="H80">
        <v>1.766372363314191</v>
      </c>
      <c r="I80">
        <v>0.82196846477522245</v>
      </c>
      <c r="J80">
        <v>2.1153288263100718</v>
      </c>
      <c r="K80">
        <v>2.2815463958525091</v>
      </c>
      <c r="L80">
        <v>0.54982116520462077</v>
      </c>
      <c r="M80">
        <v>4.6397068828695183</v>
      </c>
      <c r="N80">
        <v>2.550230225228427</v>
      </c>
      <c r="O80">
        <v>2.730641769993094</v>
      </c>
      <c r="P80">
        <v>0</v>
      </c>
      <c r="Q80">
        <v>1.235038898936903</v>
      </c>
      <c r="R80">
        <v>1.3455321878879309</v>
      </c>
      <c r="S80">
        <v>0.93062129784062775</v>
      </c>
      <c r="T80">
        <v>0.89955677314663451</v>
      </c>
      <c r="U80">
        <v>1.201034049521039</v>
      </c>
      <c r="V80">
        <v>0.59370746174125244</v>
      </c>
      <c r="W80" t="s">
        <v>146</v>
      </c>
      <c r="X80" t="s">
        <v>147</v>
      </c>
      <c r="Y80" t="s">
        <v>148</v>
      </c>
      <c r="Z80" t="s">
        <v>149</v>
      </c>
      <c r="AA80" t="s">
        <v>150</v>
      </c>
      <c r="AB80" t="s">
        <v>151</v>
      </c>
      <c r="AC80" t="s">
        <v>152</v>
      </c>
      <c r="AD80" t="s">
        <v>153</v>
      </c>
      <c r="AE80" t="s">
        <v>154</v>
      </c>
      <c r="AF80" t="s">
        <v>155</v>
      </c>
      <c r="AG80" t="s">
        <v>156</v>
      </c>
      <c r="AH80" t="s">
        <v>157</v>
      </c>
      <c r="AI80" t="s">
        <v>158</v>
      </c>
      <c r="AJ80">
        <v>1.1263451481887821</v>
      </c>
      <c r="AK80">
        <v>2.450110466025571</v>
      </c>
      <c r="AL80">
        <v>0.82486258996695583</v>
      </c>
      <c r="AM80">
        <v>0.54708260770090722</v>
      </c>
      <c r="AN80">
        <v>3.63644796179869</v>
      </c>
      <c r="AO80">
        <v>2.1066794973352239</v>
      </c>
      <c r="AP80">
        <v>8.0400314989092028</v>
      </c>
      <c r="AQ80">
        <v>0</v>
      </c>
      <c r="AR80">
        <v>1.220874301561129</v>
      </c>
      <c r="AS80">
        <v>0.089656448708794495</v>
      </c>
      <c r="AT80">
        <v>0.18707765803318499</v>
      </c>
      <c r="AU80">
        <v>0.27703968087738712</v>
      </c>
      <c r="AV80">
        <v>1.5701467520563039</v>
      </c>
      <c r="AW80"/>
      <c r="AX80"/>
      <c r="AY80"/>
      <c r="AZ80"/>
      <c r="BA80"/>
      <c r="BB80"/>
      <c r="BC80"/>
      <c r="BD80"/>
      <c r="BE80"/>
      <c r="BF80"/>
      <c r="BG80"/>
      <c r="BH80"/>
      <c r="BI80"/>
      <c r="BJ80"/>
      <c r="BK80"/>
      <c r="BL80"/>
      <c r="BM80"/>
      <c r="BN80"/>
      <c r="BO80"/>
      <c r="BP80"/>
      <c r="BQ80"/>
      <c r="BR80"/>
      <c r="BS80"/>
      <c r="BT80"/>
      <c r="BU80"/>
      <c r="BV80"/>
      <c r="BW80"/>
      <c r="BX80"/>
    </row>
    <row r="81">
      <c r="A81" t="s">
        <v>400</v>
      </c>
      <c r="B81">
        <v>2007</v>
      </c>
      <c r="C81" t="s">
        <v>404</v>
      </c>
      <c r="D81">
        <v>122</v>
      </c>
      <c r="E81" t="s">
        <v>18</v>
      </c>
      <c r="F81" t="s">
        <v>14</v>
      </c>
      <c r="G81" t="s">
        <v>419</v>
      </c>
      <c r="H81">
        <v>3.186038732758167</v>
      </c>
      <c r="I81">
        <v>7.7117681965017644</v>
      </c>
      <c r="J81">
        <v>24.966332150227249</v>
      </c>
      <c r="K81">
        <v>78.381086251679477</v>
      </c>
      <c r="L81">
        <v>98.681690419267255</v>
      </c>
      <c r="M81">
        <v>30.535028675154571</v>
      </c>
      <c r="N81">
        <v>78.997845077492386</v>
      </c>
      <c r="O81">
        <v>93.391776387673474</v>
      </c>
      <c r="P81">
        <v>99.21615733388704</v>
      </c>
      <c r="Q81">
        <v>98.975400074503611</v>
      </c>
      <c r="R81">
        <v>2.1310058817204092</v>
      </c>
      <c r="S81">
        <v>3.8398191260446719</v>
      </c>
      <c r="T81">
        <v>7.66087073543508</v>
      </c>
      <c r="U81">
        <v>13.843672586063031</v>
      </c>
      <c r="V81">
        <v>52.566115451724727</v>
      </c>
      <c r="W81" t="s">
        <v>146</v>
      </c>
      <c r="X81" t="s">
        <v>147</v>
      </c>
      <c r="Y81" t="s">
        <v>148</v>
      </c>
      <c r="Z81" t="s">
        <v>149</v>
      </c>
      <c r="AA81" t="s">
        <v>150</v>
      </c>
      <c r="AB81" t="s">
        <v>151</v>
      </c>
      <c r="AC81" t="s">
        <v>152</v>
      </c>
      <c r="AD81" t="s">
        <v>153</v>
      </c>
      <c r="AE81" t="s">
        <v>154</v>
      </c>
      <c r="AF81" t="s">
        <v>155</v>
      </c>
      <c r="AG81" t="s">
        <v>156</v>
      </c>
      <c r="AH81" t="s">
        <v>157</v>
      </c>
      <c r="AI81" t="s">
        <v>158</v>
      </c>
      <c r="AJ81">
        <v>12.0059844874215</v>
      </c>
      <c r="AK81">
        <v>86.389369485686402</v>
      </c>
      <c r="AL81">
        <v>54.986285892698831</v>
      </c>
      <c r="AM81">
        <v>75.155047274549631</v>
      </c>
      <c r="AN81">
        <v>14.175821730604049</v>
      </c>
      <c r="AO81">
        <v>87.775598534835368</v>
      </c>
      <c r="AP81">
        <v>23.512247934026291</v>
      </c>
      <c r="AQ81">
        <v>5.9606681553692722</v>
      </c>
      <c r="AR81">
        <v>24.961897190969101</v>
      </c>
      <c r="AS81">
        <v>17.10056561771567</v>
      </c>
      <c r="AT81">
        <v>39.998681539170057</v>
      </c>
      <c r="AU81">
        <v>35.960483705107237</v>
      </c>
      <c r="AV81">
        <v>54.414244276468729</v>
      </c>
      <c r="AW81">
        <v>273.31066900000002</v>
      </c>
      <c r="AX81">
        <v>666.19452299999978</v>
      </c>
      <c r="AY81">
        <v>2148.2668820000031</v>
      </c>
      <c r="AZ81">
        <v>6745.1380699999918</v>
      </c>
      <c r="BA81">
        <v>8494.2654269999875</v>
      </c>
      <c r="BB81">
        <v>1088.1037309999999</v>
      </c>
      <c r="BC81">
        <v>2812.151672999998</v>
      </c>
      <c r="BD81">
        <v>3328.6265330000042</v>
      </c>
      <c r="BE81">
        <v>3537.5152230000049</v>
      </c>
      <c r="BF81">
        <v>3524.3207650000049</v>
      </c>
      <c r="BG81">
        <v>107.869642</v>
      </c>
      <c r="BH81">
        <v>193.09280200000001</v>
      </c>
      <c r="BI81">
        <v>386.44023800000002</v>
      </c>
      <c r="BJ81">
        <v>698.21104099999991</v>
      </c>
      <c r="BK81">
        <v>2650.843923000004</v>
      </c>
      <c r="BL81">
        <v>264.72395799999998</v>
      </c>
      <c r="BM81">
        <v>2548.7685190000002</v>
      </c>
      <c r="BN81">
        <v>780.19552500000088</v>
      </c>
      <c r="BO81">
        <v>1149.292106000001</v>
      </c>
      <c r="BP81">
        <v>641.54479700000002</v>
      </c>
      <c r="BQ81">
        <v>7009.9299329999822</v>
      </c>
      <c r="BR81">
        <v>329.72210300000017</v>
      </c>
      <c r="BS81">
        <v>290.91268600000001</v>
      </c>
      <c r="BT81">
        <v>527.10399299999995</v>
      </c>
      <c r="BU81">
        <v>766.72238399999992</v>
      </c>
      <c r="BV81">
        <v>1277.0773769999989</v>
      </c>
      <c r="BW81">
        <v>1390.433486000001</v>
      </c>
      <c r="BX81">
        <v>1350.748703999999</v>
      </c>
    </row>
    <row r="82">
      <c r="A82" t="s">
        <v>400</v>
      </c>
      <c r="B82">
        <v>2007</v>
      </c>
      <c r="C82" t="s">
        <v>404</v>
      </c>
      <c r="D82">
        <v>123</v>
      </c>
      <c r="E82" t="s">
        <v>18</v>
      </c>
      <c r="F82" t="s">
        <v>51</v>
      </c>
      <c r="G82" t="s">
        <v>187</v>
      </c>
      <c r="H82">
        <v>96.813961267241979</v>
      </c>
      <c r="I82">
        <v>92.288231803498306</v>
      </c>
      <c r="J82">
        <v>75.033667849772826</v>
      </c>
      <c r="K82">
        <v>21.618913748320288</v>
      </c>
      <c r="L82">
        <v>1.3183095807328</v>
      </c>
      <c r="M82">
        <v>69.464971324845365</v>
      </c>
      <c r="N82">
        <v>21.002154922507479</v>
      </c>
      <c r="O82">
        <v>6.6082236123265314</v>
      </c>
      <c r="P82">
        <v>0.78384266611296671</v>
      </c>
      <c r="Q82">
        <v>1.024599925496392</v>
      </c>
      <c r="R82">
        <v>97.868994118279588</v>
      </c>
      <c r="S82">
        <v>96.160180873955397</v>
      </c>
      <c r="T82">
        <v>92.33912926456496</v>
      </c>
      <c r="U82">
        <v>86.156327413937078</v>
      </c>
      <c r="V82">
        <v>47.433884548275351</v>
      </c>
      <c r="W82" t="s">
        <v>146</v>
      </c>
      <c r="X82" t="s">
        <v>147</v>
      </c>
      <c r="Y82" t="s">
        <v>148</v>
      </c>
      <c r="Z82" t="s">
        <v>149</v>
      </c>
      <c r="AA82" t="s">
        <v>150</v>
      </c>
      <c r="AB82" t="s">
        <v>151</v>
      </c>
      <c r="AC82" t="s">
        <v>152</v>
      </c>
      <c r="AD82" t="s">
        <v>153</v>
      </c>
      <c r="AE82" t="s">
        <v>154</v>
      </c>
      <c r="AF82" t="s">
        <v>155</v>
      </c>
      <c r="AG82" t="s">
        <v>156</v>
      </c>
      <c r="AH82" t="s">
        <v>157</v>
      </c>
      <c r="AI82" t="s">
        <v>158</v>
      </c>
      <c r="AJ82">
        <v>87.994015512578599</v>
      </c>
      <c r="AK82">
        <v>13.61063051431349</v>
      </c>
      <c r="AL82">
        <v>45.013714107301432</v>
      </c>
      <c r="AM82">
        <v>24.844952725450351</v>
      </c>
      <c r="AN82">
        <v>85.824178269395901</v>
      </c>
      <c r="AO82">
        <v>12.224401465164551</v>
      </c>
      <c r="AP82">
        <v>76.487752065973694</v>
      </c>
      <c r="AQ82">
        <v>94.039331844630624</v>
      </c>
      <c r="AR82">
        <v>75.038102809030818</v>
      </c>
      <c r="AS82">
        <v>82.899434382284269</v>
      </c>
      <c r="AT82">
        <v>60.001318460829879</v>
      </c>
      <c r="AU82">
        <v>64.039516294892863</v>
      </c>
      <c r="AV82">
        <v>45.585755723531094</v>
      </c>
      <c r="AW82">
        <v>8305.0743390000189</v>
      </c>
      <c r="AX82">
        <v>7972.4795919999997</v>
      </c>
      <c r="AY82">
        <v>6456.388656000001</v>
      </c>
      <c r="AZ82">
        <v>1860.430432000001</v>
      </c>
      <c r="BA82">
        <v>113.47668899999999</v>
      </c>
      <c r="BB82">
        <v>2475.3569180000009</v>
      </c>
      <c r="BC82">
        <v>747.6310909999994</v>
      </c>
      <c r="BD82">
        <v>235.527252</v>
      </c>
      <c r="BE82">
        <v>27.947619</v>
      </c>
      <c r="BF82">
        <v>36.484003000000001</v>
      </c>
      <c r="BG82">
        <v>4954.0423370000008</v>
      </c>
      <c r="BH82">
        <v>4835.6024480000042</v>
      </c>
      <c r="BI82">
        <v>4657.8980799999999</v>
      </c>
      <c r="BJ82">
        <v>4345.3280680000016</v>
      </c>
      <c r="BK82">
        <v>2392.031892</v>
      </c>
      <c r="BL82">
        <v>1940.209408999998</v>
      </c>
      <c r="BM82">
        <v>401.5580480000001</v>
      </c>
      <c r="BN82">
        <v>638.69559000000061</v>
      </c>
      <c r="BO82">
        <v>379.93599999999998</v>
      </c>
      <c r="BP82">
        <v>3884.0820710000021</v>
      </c>
      <c r="BQ82">
        <v>976.2644650000002</v>
      </c>
      <c r="BR82">
        <v>1072.6197910000001</v>
      </c>
      <c r="BS82">
        <v>4589.6255090000068</v>
      </c>
      <c r="BT82">
        <v>1584.5303470000019</v>
      </c>
      <c r="BU82">
        <v>3716.885943000003</v>
      </c>
      <c r="BV82">
        <v>1915.7213049999989</v>
      </c>
      <c r="BW82">
        <v>2476.125978</v>
      </c>
      <c r="BX82">
        <v>1131.5952520000001</v>
      </c>
    </row>
    <row r="83">
      <c r="A83" t="s">
        <v>400</v>
      </c>
      <c r="B83">
        <v>2007</v>
      </c>
      <c r="C83" t="s">
        <v>404</v>
      </c>
      <c r="D83">
        <v>124</v>
      </c>
      <c r="E83" t="s">
        <v>50</v>
      </c>
      <c r="F83" t="s">
        <v>15</v>
      </c>
      <c r="G83" t="s">
        <v>420</v>
      </c>
      <c r="H83">
        <v>2.1018335482943828</v>
      </c>
      <c r="I83">
        <v>6.4063008354378734</v>
      </c>
      <c r="J83">
        <v>15.707632030361539</v>
      </c>
      <c r="K83">
        <v>55.45160562719672</v>
      </c>
      <c r="L83">
        <v>88.390281010598159</v>
      </c>
      <c r="M83">
        <v>13.68302770894439</v>
      </c>
      <c r="N83">
        <v>45.16783383897009</v>
      </c>
      <c r="O83">
        <v>71.230554364817223</v>
      </c>
      <c r="P83">
        <v>86.02898787410777</v>
      </c>
      <c r="Q83">
        <v>93.658431907604083</v>
      </c>
      <c r="R83">
        <v>1.4817810801763049</v>
      </c>
      <c r="S83">
        <v>3.052808061892395</v>
      </c>
      <c r="T83">
        <v>6.6770840845096551</v>
      </c>
      <c r="U83">
        <v>11.268497928088539</v>
      </c>
      <c r="V83">
        <v>45.554255766659523</v>
      </c>
      <c r="W83" t="s">
        <v>146</v>
      </c>
      <c r="X83" t="s">
        <v>147</v>
      </c>
      <c r="Y83" t="s">
        <v>148</v>
      </c>
      <c r="Z83" t="s">
        <v>149</v>
      </c>
      <c r="AA83" t="s">
        <v>150</v>
      </c>
      <c r="AB83" t="s">
        <v>151</v>
      </c>
      <c r="AC83" t="s">
        <v>152</v>
      </c>
      <c r="AD83" t="s">
        <v>153</v>
      </c>
      <c r="AE83" t="s">
        <v>154</v>
      </c>
      <c r="AF83" t="s">
        <v>155</v>
      </c>
      <c r="AG83" t="s">
        <v>156</v>
      </c>
      <c r="AH83" t="s">
        <v>157</v>
      </c>
      <c r="AI83" t="s">
        <v>158</v>
      </c>
      <c r="AJ83">
        <v>9.4032774007179523</v>
      </c>
      <c r="AK83">
        <v>57.663190171932392</v>
      </c>
      <c r="AL83">
        <v>51.097057684158827</v>
      </c>
      <c r="AM83">
        <v>59.72160016002212</v>
      </c>
      <c r="AN83">
        <v>12.29041494633444</v>
      </c>
      <c r="AO83">
        <v>67.728899178192506</v>
      </c>
      <c r="AP83">
        <v>18.950404543786661</v>
      </c>
      <c r="AQ83">
        <v>5.4379473406537757</v>
      </c>
      <c r="AR83">
        <v>22.452310232840741</v>
      </c>
      <c r="AS83">
        <v>15.014498611443919</v>
      </c>
      <c r="AT83">
        <v>30.873737688419631</v>
      </c>
      <c r="AU83">
        <v>30.090614672415541</v>
      </c>
      <c r="AV83">
        <v>45.460032010165087</v>
      </c>
      <c r="AW83">
        <v>180.30337399999991</v>
      </c>
      <c r="AX83">
        <v>553.41945199999998</v>
      </c>
      <c r="AY83">
        <v>1350.6069460000001</v>
      </c>
      <c r="AZ83">
        <v>4751.9582650000038</v>
      </c>
      <c r="BA83">
        <v>7608.4074449999925</v>
      </c>
      <c r="BB83">
        <v>487.58930800000002</v>
      </c>
      <c r="BC83">
        <v>1606.5686540000011</v>
      </c>
      <c r="BD83">
        <v>2521.4433690000028</v>
      </c>
      <c r="BE83">
        <v>3067.3315960000032</v>
      </c>
      <c r="BF83">
        <v>3334.9939090000039</v>
      </c>
      <c r="BG83">
        <v>75.006454000000005</v>
      </c>
      <c r="BH83">
        <v>153.516414</v>
      </c>
      <c r="BI83">
        <v>336.81471099999987</v>
      </c>
      <c r="BJ83">
        <v>568.33109999999988</v>
      </c>
      <c r="BK83">
        <v>2293.0999670000028</v>
      </c>
      <c r="BL83">
        <v>207.33600100000001</v>
      </c>
      <c r="BM83">
        <v>1700.2119930000019</v>
      </c>
      <c r="BN83">
        <v>722.01584300000104</v>
      </c>
      <c r="BO83">
        <v>913.27949499999966</v>
      </c>
      <c r="BP83">
        <v>556.21832099999983</v>
      </c>
      <c r="BQ83">
        <v>5391.4361129999916</v>
      </c>
      <c r="BR83">
        <v>265.74946199999999</v>
      </c>
      <c r="BS83">
        <v>265.12827399999998</v>
      </c>
      <c r="BT83">
        <v>474.11069300000003</v>
      </c>
      <c r="BU83">
        <v>673.19131000000004</v>
      </c>
      <c r="BV83">
        <v>985.73628999999914</v>
      </c>
      <c r="BW83">
        <v>1161.807330000001</v>
      </c>
      <c r="BX83">
        <v>1128.4743570000001</v>
      </c>
    </row>
    <row r="84">
      <c r="A84" t="s">
        <v>400</v>
      </c>
      <c r="B84">
        <v>2007</v>
      </c>
      <c r="C84" t="s">
        <v>404</v>
      </c>
      <c r="D84">
        <v>125</v>
      </c>
      <c r="E84" t="s">
        <v>50</v>
      </c>
      <c r="F84" t="s">
        <v>16</v>
      </c>
      <c r="G84" t="s">
        <v>421</v>
      </c>
      <c r="H84">
        <v>1.084205184463783</v>
      </c>
      <c r="I84">
        <v>1.3054673610638921</v>
      </c>
      <c r="J84">
        <v>9.2587001198656917</v>
      </c>
      <c r="K84">
        <v>22.929480624482931</v>
      </c>
      <c r="L84">
        <v>10.291409408669161</v>
      </c>
      <c r="M84">
        <v>16.852000966210191</v>
      </c>
      <c r="N84">
        <v>33.830011238522417</v>
      </c>
      <c r="O84">
        <v>22.161222022856212</v>
      </c>
      <c r="P84">
        <v>13.1871694597792</v>
      </c>
      <c r="Q84">
        <v>5.316968166899505</v>
      </c>
      <c r="R84">
        <v>0.64922480154410422</v>
      </c>
      <c r="S84">
        <v>0.78701106415227673</v>
      </c>
      <c r="T84">
        <v>0.98378665092542306</v>
      </c>
      <c r="U84">
        <v>2.5751746579744839</v>
      </c>
      <c r="V84">
        <v>7.0118596850651826</v>
      </c>
      <c r="W84" t="s">
        <v>146</v>
      </c>
      <c r="X84" t="s">
        <v>147</v>
      </c>
      <c r="Y84" t="s">
        <v>148</v>
      </c>
      <c r="Z84" t="s">
        <v>149</v>
      </c>
      <c r="AA84" t="s">
        <v>150</v>
      </c>
      <c r="AB84" t="s">
        <v>151</v>
      </c>
      <c r="AC84" t="s">
        <v>152</v>
      </c>
      <c r="AD84" t="s">
        <v>153</v>
      </c>
      <c r="AE84" t="s">
        <v>154</v>
      </c>
      <c r="AF84" t="s">
        <v>155</v>
      </c>
      <c r="AG84" t="s">
        <v>156</v>
      </c>
      <c r="AH84" t="s">
        <v>157</v>
      </c>
      <c r="AI84" t="s">
        <v>158</v>
      </c>
      <c r="AJ84">
        <v>2.6027070867035471</v>
      </c>
      <c r="AK84">
        <v>28.72617931375412</v>
      </c>
      <c r="AL84">
        <v>3.8892282085400161</v>
      </c>
      <c r="AM84">
        <v>15.43344711452745</v>
      </c>
      <c r="AN84">
        <v>1.885406784269603</v>
      </c>
      <c r="AO84">
        <v>20.046699356642979</v>
      </c>
      <c r="AP84">
        <v>4.5618433902396109</v>
      </c>
      <c r="AQ84">
        <v>0.52272081471549681</v>
      </c>
      <c r="AR84">
        <v>2.5095869581283612</v>
      </c>
      <c r="AS84">
        <v>2.0860670062717519</v>
      </c>
      <c r="AT84">
        <v>9.1249438507504372</v>
      </c>
      <c r="AU84">
        <v>5.8698690326916987</v>
      </c>
      <c r="AV84">
        <v>8.9542122663036636</v>
      </c>
      <c r="AW84">
        <v>93.007295000000013</v>
      </c>
      <c r="AX84">
        <v>112.775071</v>
      </c>
      <c r="AY84">
        <v>796.10119900000063</v>
      </c>
      <c r="AZ84">
        <v>1964.9554550000039</v>
      </c>
      <c r="BA84">
        <v>885.85798199999999</v>
      </c>
      <c r="BB84">
        <v>600.51442300000042</v>
      </c>
      <c r="BC84">
        <v>1203.2951550000021</v>
      </c>
      <c r="BD84">
        <v>784.47046799999998</v>
      </c>
      <c r="BE84">
        <v>470.18362700000012</v>
      </c>
      <c r="BF84">
        <v>189.32685599999999</v>
      </c>
      <c r="BG84">
        <v>32.863188000000001</v>
      </c>
      <c r="BH84">
        <v>39.576388000000001</v>
      </c>
      <c r="BI84">
        <v>49.625526999999998</v>
      </c>
      <c r="BJ84">
        <v>129.879941</v>
      </c>
      <c r="BK84">
        <v>352.96142899999978</v>
      </c>
      <c r="BL84">
        <v>57.387957000000007</v>
      </c>
      <c r="BM84">
        <v>846.99778900000092</v>
      </c>
      <c r="BN84">
        <v>54.955892000000013</v>
      </c>
      <c r="BO84">
        <v>236.01261099999991</v>
      </c>
      <c r="BP84">
        <v>85.326476</v>
      </c>
      <c r="BQ84">
        <v>1595.781123999999</v>
      </c>
      <c r="BR84">
        <v>63.972640999999989</v>
      </c>
      <c r="BS84">
        <v>25.485364000000001</v>
      </c>
      <c r="BT84">
        <v>52.993299999999998</v>
      </c>
      <c r="BU84">
        <v>93.531074000000018</v>
      </c>
      <c r="BV84">
        <v>291.34108700000002</v>
      </c>
      <c r="BW84">
        <v>226.63733999999999</v>
      </c>
      <c r="BX84">
        <v>222.27434699999989</v>
      </c>
    </row>
    <row r="85">
      <c r="A85" t="s">
        <v>400</v>
      </c>
      <c r="B85">
        <v>2007</v>
      </c>
      <c r="C85" t="s">
        <v>404</v>
      </c>
      <c r="D85">
        <v>126</v>
      </c>
      <c r="E85" t="s">
        <v>50</v>
      </c>
      <c r="F85" t="s">
        <v>22</v>
      </c>
      <c r="G85" t="s">
        <v>422</v>
      </c>
      <c r="H85">
        <v>2.2804141783978911</v>
      </c>
      <c r="I85">
        <v>4.4203144361812008</v>
      </c>
      <c r="J85">
        <v>7.4618376417914476</v>
      </c>
      <c r="K85">
        <v>7.1364254863756749</v>
      </c>
      <c r="L85">
        <v>1.0863703482260541</v>
      </c>
      <c r="M85">
        <v>8.3166664709253979</v>
      </c>
      <c r="N85">
        <v>6.122412888302474</v>
      </c>
      <c r="O85">
        <v>5.1031650031192486</v>
      </c>
      <c r="P85">
        <v>0.60747313770497557</v>
      </c>
      <c r="Q85">
        <v>1.024599925496412</v>
      </c>
      <c r="R85">
        <v>2.2260525956885719</v>
      </c>
      <c r="S85">
        <v>1.4843129338568839</v>
      </c>
      <c r="T85">
        <v>4.183865825313589</v>
      </c>
      <c r="U85">
        <v>5.8482200023720736</v>
      </c>
      <c r="V85">
        <v>9.5614557557261008</v>
      </c>
      <c r="W85" t="s">
        <v>146</v>
      </c>
      <c r="X85" t="s">
        <v>147</v>
      </c>
      <c r="Y85" t="s">
        <v>148</v>
      </c>
      <c r="Z85" t="s">
        <v>149</v>
      </c>
      <c r="AA85" t="s">
        <v>150</v>
      </c>
      <c r="AB85" t="s">
        <v>151</v>
      </c>
      <c r="AC85" t="s">
        <v>152</v>
      </c>
      <c r="AD85" t="s">
        <v>153</v>
      </c>
      <c r="AE85" t="s">
        <v>154</v>
      </c>
      <c r="AF85" t="s">
        <v>155</v>
      </c>
      <c r="AG85" t="s">
        <v>156</v>
      </c>
      <c r="AH85" t="s">
        <v>157</v>
      </c>
      <c r="AI85" t="s">
        <v>158</v>
      </c>
      <c r="AJ85">
        <v>1.4056071926638789</v>
      </c>
      <c r="AK85">
        <v>5.1830161910793846</v>
      </c>
      <c r="AL85">
        <v>11.59802762177738</v>
      </c>
      <c r="AM85">
        <v>5.5734769499456966</v>
      </c>
      <c r="AN85">
        <v>5.8328501597538462</v>
      </c>
      <c r="AO85">
        <v>1.5339582537963989</v>
      </c>
      <c r="AP85">
        <v>6.1810906007206086</v>
      </c>
      <c r="AQ85">
        <v>5.55794982763598</v>
      </c>
      <c r="AR85">
        <v>1.124912469457271</v>
      </c>
      <c r="AS85">
        <v>6.575805835325454</v>
      </c>
      <c r="AT85">
        <v>9.9364040955214037</v>
      </c>
      <c r="AU85">
        <v>1.785390076626193</v>
      </c>
      <c r="AV85">
        <v>1.7805399567280771</v>
      </c>
      <c r="AW85">
        <v>195.62270799999999</v>
      </c>
      <c r="AX85">
        <v>381.85655899999989</v>
      </c>
      <c r="AY85">
        <v>643.11869300000023</v>
      </c>
      <c r="AZ85">
        <v>618.2175719999999</v>
      </c>
      <c r="BA85">
        <v>93.511958000000007</v>
      </c>
      <c r="BB85">
        <v>296.36113699999981</v>
      </c>
      <c r="BC85">
        <v>218.28502700000001</v>
      </c>
      <c r="BD85">
        <v>182.22648799999999</v>
      </c>
      <c r="BE85">
        <v>21.659229</v>
      </c>
      <c r="BF85">
        <v>36.484003000000001</v>
      </c>
      <c r="BG85">
        <v>112.680823</v>
      </c>
      <c r="BH85">
        <v>74.641573999999991</v>
      </c>
      <c r="BI85">
        <v>211.04834700000009</v>
      </c>
      <c r="BJ85">
        <v>294.9572629999999</v>
      </c>
      <c r="BK85">
        <v>483.98359900000003</v>
      </c>
      <c r="BL85">
        <v>30.992702000000001</v>
      </c>
      <c r="BM85">
        <v>153.04726799999989</v>
      </c>
      <c r="BN85">
        <v>165.64063499999989</v>
      </c>
      <c r="BO85">
        <v>85.231176000000005</v>
      </c>
      <c r="BP85">
        <v>263.97303399999993</v>
      </c>
      <c r="BQ85">
        <v>124.932976</v>
      </c>
      <c r="BR85">
        <v>86.68002300000002</v>
      </c>
      <c r="BS85">
        <v>271.52246600000001</v>
      </c>
      <c r="BT85">
        <v>23.754038000000001</v>
      </c>
      <c r="BU85">
        <v>294.83337799999998</v>
      </c>
      <c r="BV85">
        <v>317.24937899999998</v>
      </c>
      <c r="BW85">
        <v>70.271288999999996</v>
      </c>
      <c r="BX85">
        <v>44.199126</v>
      </c>
    </row>
    <row r="86">
      <c r="A86" t="s">
        <v>400</v>
      </c>
      <c r="B86">
        <v>2007</v>
      </c>
      <c r="C86" t="s">
        <v>404</v>
      </c>
      <c r="D86">
        <v>127</v>
      </c>
      <c r="E86" t="s">
        <v>50</v>
      </c>
      <c r="F86" t="s">
        <v>19</v>
      </c>
      <c r="G86" t="s">
        <v>423</v>
      </c>
      <c r="H86">
        <v>94.533547088843946</v>
      </c>
      <c r="I86">
        <v>87.867917367317034</v>
      </c>
      <c r="J86">
        <v>67.571830207981321</v>
      </c>
      <c r="K86">
        <v>14.48248826194467</v>
      </c>
      <c r="L86">
        <v>0.2319392325066264</v>
      </c>
      <c r="M86">
        <v>61.148304853920017</v>
      </c>
      <c r="N86">
        <v>14.879742034205011</v>
      </c>
      <c r="O86">
        <v>1.505058609207319</v>
      </c>
      <c r="P86">
        <v>0.17636952840805939</v>
      </c>
      <c r="Q86">
        <v>0</v>
      </c>
      <c r="R86">
        <v>95.642941522591016</v>
      </c>
      <c r="S86">
        <v>94.675867940098442</v>
      </c>
      <c r="T86">
        <v>88.155263439251328</v>
      </c>
      <c r="U86">
        <v>80.30810741156489</v>
      </c>
      <c r="V86">
        <v>37.872428792549201</v>
      </c>
      <c r="W86" t="s">
        <v>146</v>
      </c>
      <c r="X86" t="s">
        <v>147</v>
      </c>
      <c r="Y86" t="s">
        <v>148</v>
      </c>
      <c r="Z86" t="s">
        <v>149</v>
      </c>
      <c r="AA86" t="s">
        <v>150</v>
      </c>
      <c r="AB86" t="s">
        <v>151</v>
      </c>
      <c r="AC86" t="s">
        <v>152</v>
      </c>
      <c r="AD86" t="s">
        <v>153</v>
      </c>
      <c r="AE86" t="s">
        <v>154</v>
      </c>
      <c r="AF86" t="s">
        <v>155</v>
      </c>
      <c r="AG86" t="s">
        <v>156</v>
      </c>
      <c r="AH86" t="s">
        <v>157</v>
      </c>
      <c r="AI86" t="s">
        <v>158</v>
      </c>
      <c r="AJ86">
        <v>86.58840831991462</v>
      </c>
      <c r="AK86">
        <v>8.4276143232341063</v>
      </c>
      <c r="AL86">
        <v>33.415686485523771</v>
      </c>
      <c r="AM86">
        <v>19.27147577550474</v>
      </c>
      <c r="AN86">
        <v>79.991328109642112</v>
      </c>
      <c r="AO86">
        <v>10.69044321136812</v>
      </c>
      <c r="AP86">
        <v>70.306661465253114</v>
      </c>
      <c r="AQ86">
        <v>88.481382016994743</v>
      </c>
      <c r="AR86">
        <v>73.913190339573617</v>
      </c>
      <c r="AS86">
        <v>76.323628546958872</v>
      </c>
      <c r="AT86">
        <v>50.064914365308532</v>
      </c>
      <c r="AU86">
        <v>62.25412621826657</v>
      </c>
      <c r="AV86">
        <v>43.805215766803173</v>
      </c>
      <c r="AW86">
        <v>8109.4516310000163</v>
      </c>
      <c r="AX86">
        <v>7590.6230330000008</v>
      </c>
      <c r="AY86">
        <v>5813.2699629999915</v>
      </c>
      <c r="AZ86">
        <v>1242.2128600000001</v>
      </c>
      <c r="BA86">
        <v>19.964731</v>
      </c>
      <c r="BB86">
        <v>2178.9957809999992</v>
      </c>
      <c r="BC86">
        <v>529.34606399999996</v>
      </c>
      <c r="BD86">
        <v>53.300763999999987</v>
      </c>
      <c r="BE86">
        <v>6.2883900000000006</v>
      </c>
      <c r="BF86">
        <v>0</v>
      </c>
      <c r="BG86">
        <v>4841.3615140000011</v>
      </c>
      <c r="BH86">
        <v>4760.960874000004</v>
      </c>
      <c r="BI86">
        <v>4446.8497329999982</v>
      </c>
      <c r="BJ86">
        <v>4050.3708049999991</v>
      </c>
      <c r="BK86">
        <v>1908.0482930000001</v>
      </c>
      <c r="BL86">
        <v>1909.216706999998</v>
      </c>
      <c r="BM86">
        <v>248.51077999999981</v>
      </c>
      <c r="BN86">
        <v>473.05495500000018</v>
      </c>
      <c r="BO86">
        <v>294.70482400000009</v>
      </c>
      <c r="BP86">
        <v>3620.1090370000029</v>
      </c>
      <c r="BQ86">
        <v>851.33148899999992</v>
      </c>
      <c r="BR86">
        <v>985.93976799999894</v>
      </c>
      <c r="BS86">
        <v>4318.1030430000064</v>
      </c>
      <c r="BT86">
        <v>1560.7763090000019</v>
      </c>
      <c r="BU86">
        <v>3422.0525650000018</v>
      </c>
      <c r="BV86">
        <v>1598.471925999999</v>
      </c>
      <c r="BW86">
        <v>2405.8546890000011</v>
      </c>
      <c r="BX86">
        <v>1087.396125999999</v>
      </c>
    </row>
    <row r="87">
      <c r="A87" t="s">
        <v>400</v>
      </c>
      <c r="B87">
        <v>2007</v>
      </c>
      <c r="C87" t="s">
        <v>404</v>
      </c>
      <c r="D87">
        <v>128</v>
      </c>
      <c r="E87" t="s">
        <v>175</v>
      </c>
      <c r="F87" t="s">
        <v>49</v>
      </c>
      <c r="G87" t="s">
        <v>424</v>
      </c>
      <c r="H87">
        <v>34.029880845961422</v>
      </c>
      <c r="I87">
        <v>16.928249498682831</v>
      </c>
      <c r="J87">
        <v>37.084743021739449</v>
      </c>
      <c r="K87">
        <v>29.25384390675196</v>
      </c>
      <c r="L87">
        <v>10.42889452434815</v>
      </c>
      <c r="M87">
        <v>55.18907856773081</v>
      </c>
      <c r="N87">
        <v>42.823967166872848</v>
      </c>
      <c r="O87">
        <v>23.729307739970569</v>
      </c>
      <c r="P87">
        <v>13.291352753565221</v>
      </c>
      <c r="Q87">
        <v>5.3720097750523514</v>
      </c>
      <c r="R87">
        <v>30.465650381967521</v>
      </c>
      <c r="S87">
        <v>20.496045212498391</v>
      </c>
      <c r="T87">
        <v>12.841708010748089</v>
      </c>
      <c r="U87">
        <v>18.601817125948319</v>
      </c>
      <c r="V87">
        <v>13.33912469051414</v>
      </c>
      <c r="W87" t="s">
        <v>146</v>
      </c>
      <c r="X87" t="s">
        <v>147</v>
      </c>
      <c r="Y87" t="s">
        <v>148</v>
      </c>
      <c r="Z87" t="s">
        <v>149</v>
      </c>
      <c r="AA87" t="s">
        <v>150</v>
      </c>
      <c r="AB87" t="s">
        <v>151</v>
      </c>
      <c r="AC87" t="s">
        <v>152</v>
      </c>
      <c r="AD87" t="s">
        <v>153</v>
      </c>
      <c r="AE87" t="s">
        <v>154</v>
      </c>
      <c r="AF87" t="s">
        <v>155</v>
      </c>
      <c r="AG87" t="s">
        <v>156</v>
      </c>
      <c r="AH87" t="s">
        <v>157</v>
      </c>
      <c r="AI87" t="s">
        <v>158</v>
      </c>
      <c r="AJ87">
        <v>21.678414539268861</v>
      </c>
      <c r="AK87">
        <v>33.251983993833491</v>
      </c>
      <c r="AL87">
        <v>7.0730876715869142</v>
      </c>
      <c r="AM87">
        <v>20.535476557079889</v>
      </c>
      <c r="AN87">
        <v>13.300158679332259</v>
      </c>
      <c r="AO87">
        <v>22.838578934539619</v>
      </c>
      <c r="AP87">
        <v>19.401987436674801</v>
      </c>
      <c r="AQ87">
        <v>8.7695003494639856</v>
      </c>
      <c r="AR87">
        <v>10.05367075638905</v>
      </c>
      <c r="AS87">
        <v>12.198818757846521</v>
      </c>
      <c r="AT87">
        <v>22.81311158172683</v>
      </c>
      <c r="AU87">
        <v>16.32310922407876</v>
      </c>
      <c r="AV87">
        <v>16.45564021951488</v>
      </c>
      <c r="AW87"/>
      <c r="AX87"/>
      <c r="AY87"/>
      <c r="AZ87"/>
      <c r="BA87"/>
      <c r="BB87"/>
      <c r="BC87"/>
      <c r="BD87"/>
      <c r="BE87"/>
      <c r="BF87"/>
      <c r="BG87"/>
      <c r="BH87"/>
      <c r="BI87"/>
      <c r="BJ87"/>
      <c r="BK87"/>
      <c r="BL87"/>
      <c r="BM87"/>
      <c r="BN87"/>
      <c r="BO87"/>
      <c r="BP87"/>
      <c r="BQ87"/>
      <c r="BR87"/>
      <c r="BS87"/>
      <c r="BT87"/>
      <c r="BU87"/>
      <c r="BV87"/>
      <c r="BW87"/>
      <c r="BX87"/>
    </row>
    <row r="88">
      <c r="A88" t="s">
        <v>400</v>
      </c>
      <c r="B88">
        <v>2007</v>
      </c>
      <c r="C88" t="s">
        <v>404</v>
      </c>
      <c r="D88">
        <v>129</v>
      </c>
      <c r="E88" t="s">
        <v>175</v>
      </c>
      <c r="F88" t="s">
        <v>48</v>
      </c>
      <c r="G88" t="s">
        <v>187</v>
      </c>
      <c r="H88">
        <v>65.970119154038571</v>
      </c>
      <c r="I88">
        <v>83.071750501317183</v>
      </c>
      <c r="J88">
        <v>62.91525697826048</v>
      </c>
      <c r="K88">
        <v>70.746156093248274</v>
      </c>
      <c r="L88">
        <v>89.571105475651905</v>
      </c>
      <c r="M88">
        <v>44.810921432269211</v>
      </c>
      <c r="N88">
        <v>57.176032833127309</v>
      </c>
      <c r="O88">
        <v>76.270692260029392</v>
      </c>
      <c r="P88">
        <v>86.708647246434708</v>
      </c>
      <c r="Q88">
        <v>94.627990224947624</v>
      </c>
      <c r="R88">
        <v>69.534349618032493</v>
      </c>
      <c r="S88">
        <v>79.503954787501598</v>
      </c>
      <c r="T88">
        <v>87.158291989251879</v>
      </c>
      <c r="U88">
        <v>81.398182874051685</v>
      </c>
      <c r="V88">
        <v>86.660875309485803</v>
      </c>
      <c r="W88" t="s">
        <v>146</v>
      </c>
      <c r="X88" t="s">
        <v>147</v>
      </c>
      <c r="Y88" t="s">
        <v>148</v>
      </c>
      <c r="Z88" t="s">
        <v>149</v>
      </c>
      <c r="AA88" t="s">
        <v>150</v>
      </c>
      <c r="AB88" t="s">
        <v>151</v>
      </c>
      <c r="AC88" t="s">
        <v>152</v>
      </c>
      <c r="AD88" t="s">
        <v>153</v>
      </c>
      <c r="AE88" t="s">
        <v>154</v>
      </c>
      <c r="AF88" t="s">
        <v>155</v>
      </c>
      <c r="AG88" t="s">
        <v>156</v>
      </c>
      <c r="AH88" t="s">
        <v>157</v>
      </c>
      <c r="AI88" t="s">
        <v>158</v>
      </c>
      <c r="AJ88">
        <v>78.321585460731143</v>
      </c>
      <c r="AK88">
        <v>66.748016006166637</v>
      </c>
      <c r="AL88">
        <v>92.92691232841311</v>
      </c>
      <c r="AM88">
        <v>79.464523442920026</v>
      </c>
      <c r="AN88">
        <v>86.699841320667716</v>
      </c>
      <c r="AO88">
        <v>77.161421065460516</v>
      </c>
      <c r="AP88">
        <v>80.598012563325142</v>
      </c>
      <c r="AQ88">
        <v>91.230499650536018</v>
      </c>
      <c r="AR88">
        <v>89.946329243610947</v>
      </c>
      <c r="AS88">
        <v>87.801181242153504</v>
      </c>
      <c r="AT88">
        <v>77.18688841827317</v>
      </c>
      <c r="AU88">
        <v>83.676890775921237</v>
      </c>
      <c r="AV88">
        <v>83.544359780485152</v>
      </c>
      <c r="AW88"/>
      <c r="AX88"/>
      <c r="AY88"/>
      <c r="AZ88"/>
      <c r="BA88"/>
      <c r="BB88"/>
      <c r="BC88"/>
      <c r="BD88"/>
      <c r="BE88"/>
      <c r="BF88"/>
      <c r="BG88"/>
      <c r="BH88"/>
      <c r="BI88"/>
      <c r="BJ88"/>
      <c r="BK88"/>
      <c r="BL88"/>
      <c r="BM88"/>
      <c r="BN88"/>
      <c r="BO88"/>
      <c r="BP88"/>
      <c r="BQ88"/>
      <c r="BR88"/>
      <c r="BS88"/>
      <c r="BT88"/>
      <c r="BU88"/>
      <c r="BV88"/>
      <c r="BW88"/>
      <c r="BX88"/>
    </row>
    <row r="89">
      <c r="A89" t="s">
        <v>400</v>
      </c>
      <c r="B89">
        <v>2007</v>
      </c>
      <c r="C89" t="s">
        <v>404</v>
      </c>
      <c r="D89">
        <v>130</v>
      </c>
      <c r="E89" t="s">
        <v>47</v>
      </c>
      <c r="F89" t="s">
        <v>42</v>
      </c>
      <c r="G89" t="s">
        <v>187</v>
      </c>
      <c r="H89">
        <v>23.165150757953509</v>
      </c>
      <c r="I89">
        <v>30.687164066943939</v>
      </c>
      <c r="J89">
        <v>43.967376728544643</v>
      </c>
      <c r="K89">
        <v>40.976276535932222</v>
      </c>
      <c r="L89">
        <v>53.418803727451682</v>
      </c>
      <c r="M89">
        <v>22.345269889677471</v>
      </c>
      <c r="N89">
        <v>22.287543274231151</v>
      </c>
      <c r="O89">
        <v>37.331648003732752</v>
      </c>
      <c r="P89">
        <v>50</v>
      </c>
      <c r="Q89">
        <v>50</v>
      </c>
      <c r="R89">
        <v>7.2850871340701229</v>
      </c>
      <c r="S89">
        <v>54.025818459545249</v>
      </c>
      <c r="T89">
        <v>35.793369427021887</v>
      </c>
      <c r="U89">
        <v>42.675408511320512</v>
      </c>
      <c r="V89">
        <v>49.42184116514057</v>
      </c>
      <c r="W89" t="s">
        <v>146</v>
      </c>
      <c r="X89" t="s">
        <v>147</v>
      </c>
      <c r="Y89" t="s">
        <v>148</v>
      </c>
      <c r="Z89" t="s">
        <v>149</v>
      </c>
      <c r="AA89" t="s">
        <v>150</v>
      </c>
      <c r="AB89" t="s">
        <v>151</v>
      </c>
      <c r="AC89" t="s">
        <v>152</v>
      </c>
      <c r="AD89" t="s">
        <v>153</v>
      </c>
      <c r="AE89" t="s">
        <v>154</v>
      </c>
      <c r="AF89" t="s">
        <v>155</v>
      </c>
      <c r="AG89" t="s">
        <v>156</v>
      </c>
      <c r="AH89" t="s">
        <v>157</v>
      </c>
      <c r="AI89" t="s">
        <v>158</v>
      </c>
      <c r="AJ89">
        <v>29.486373093640779</v>
      </c>
      <c r="AK89">
        <v>50.19712885653388</v>
      </c>
      <c r="AL89">
        <v>20.20524282805675</v>
      </c>
      <c r="AM89">
        <v>62.306552181761347</v>
      </c>
      <c r="AN89">
        <v>27.823939248208031</v>
      </c>
      <c r="AO89">
        <v>31.43784510285186</v>
      </c>
      <c r="AP89">
        <v>30.992149369918561</v>
      </c>
      <c r="AQ89">
        <v>2.7345280235623588</v>
      </c>
      <c r="AR89">
        <v>0</v>
      </c>
      <c r="AS89">
        <v>58.325798934060273</v>
      </c>
      <c r="AT89">
        <v>26.319878456490361</v>
      </c>
      <c r="AU89">
        <v>68.087191671665025</v>
      </c>
      <c r="AV89">
        <v>46.981501175218703</v>
      </c>
      <c r="AW89"/>
      <c r="AX89"/>
      <c r="AY89"/>
      <c r="AZ89"/>
      <c r="BA89"/>
      <c r="BB89"/>
      <c r="BC89"/>
      <c r="BD89"/>
      <c r="BE89"/>
      <c r="BF89"/>
      <c r="BG89"/>
      <c r="BH89"/>
      <c r="BI89"/>
      <c r="BJ89"/>
      <c r="BK89"/>
      <c r="BL89"/>
      <c r="BM89"/>
      <c r="BN89"/>
      <c r="BO89"/>
      <c r="BP89"/>
      <c r="BQ89"/>
      <c r="BR89"/>
      <c r="BS89"/>
      <c r="BT89"/>
      <c r="BU89"/>
      <c r="BV89"/>
      <c r="BW89"/>
      <c r="BX89"/>
    </row>
    <row r="90">
      <c r="A90" t="s">
        <v>400</v>
      </c>
      <c r="B90">
        <v>2007</v>
      </c>
      <c r="C90" t="s">
        <v>404</v>
      </c>
      <c r="D90">
        <v>135</v>
      </c>
      <c r="E90" t="s">
        <v>45</v>
      </c>
      <c r="F90" t="s">
        <v>44</v>
      </c>
      <c r="G90" t="s">
        <v>425</v>
      </c>
      <c r="H90">
        <v>0</v>
      </c>
      <c r="I90">
        <v>0.60237063358651821</v>
      </c>
      <c r="J90">
        <v>10.107485234698309</v>
      </c>
      <c r="K90">
        <v>63.374073970040548</v>
      </c>
      <c r="L90">
        <v>96.297498069701646</v>
      </c>
      <c r="M90">
        <v>17.09263875752146</v>
      </c>
      <c r="N90">
        <v>64.955100614111501</v>
      </c>
      <c r="O90">
        <v>88.284845374594326</v>
      </c>
      <c r="P90">
        <v>97.056126044462658</v>
      </c>
      <c r="Q90">
        <v>97.993293941803643</v>
      </c>
      <c r="R90">
        <v>0</v>
      </c>
      <c r="S90">
        <v>0.0398397974106703</v>
      </c>
      <c r="T90">
        <v>0.0144509339787705</v>
      </c>
      <c r="U90">
        <v>2.4607447928485988</v>
      </c>
      <c r="V90">
        <v>30.138401990373019</v>
      </c>
      <c r="W90" t="s">
        <v>146</v>
      </c>
      <c r="X90" t="s">
        <v>147</v>
      </c>
      <c r="Y90" t="s">
        <v>148</v>
      </c>
      <c r="Z90" t="s">
        <v>149</v>
      </c>
      <c r="AA90" t="s">
        <v>150</v>
      </c>
      <c r="AB90" t="s">
        <v>151</v>
      </c>
      <c r="AC90" t="s">
        <v>152</v>
      </c>
      <c r="AD90" t="s">
        <v>153</v>
      </c>
      <c r="AE90" t="s">
        <v>154</v>
      </c>
      <c r="AF90" t="s">
        <v>155</v>
      </c>
      <c r="AG90" t="s">
        <v>156</v>
      </c>
      <c r="AH90" t="s">
        <v>157</v>
      </c>
      <c r="AI90" t="s">
        <v>158</v>
      </c>
      <c r="AJ90">
        <v>10.651440379785431</v>
      </c>
      <c r="AK90">
        <v>78.867837480310982</v>
      </c>
      <c r="AL90">
        <v>51.082627999964757</v>
      </c>
      <c r="AM90">
        <v>58.842336697151893</v>
      </c>
      <c r="AN90">
        <v>6.7019803851845001</v>
      </c>
      <c r="AO90">
        <v>85.515820860938589</v>
      </c>
      <c r="AP90">
        <v>21.14936673210449</v>
      </c>
      <c r="AQ90">
        <v>2.325578869893461</v>
      </c>
      <c r="AR90">
        <v>21.822496692301328</v>
      </c>
      <c r="AS90">
        <v>2.822908398082288</v>
      </c>
      <c r="AT90">
        <v>11.782499602021559</v>
      </c>
      <c r="AU90">
        <v>20.524443976325731</v>
      </c>
      <c r="AV90">
        <v>47.459986080994092</v>
      </c>
      <c r="AW90"/>
      <c r="AX90"/>
      <c r="AY90"/>
      <c r="AZ90"/>
      <c r="BA90"/>
      <c r="BB90"/>
      <c r="BC90"/>
      <c r="BD90"/>
      <c r="BE90"/>
      <c r="BF90"/>
      <c r="BG90"/>
      <c r="BH90"/>
      <c r="BI90"/>
      <c r="BJ90"/>
      <c r="BK90"/>
      <c r="BL90"/>
      <c r="BM90"/>
      <c r="BN90"/>
      <c r="BO90"/>
      <c r="BP90"/>
      <c r="BQ90"/>
      <c r="BR90"/>
      <c r="BS90"/>
      <c r="BT90"/>
      <c r="BU90"/>
      <c r="BV90"/>
      <c r="BW90"/>
      <c r="BX90"/>
    </row>
    <row r="91">
      <c r="A91" t="s">
        <v>400</v>
      </c>
      <c r="B91">
        <v>2007</v>
      </c>
      <c r="C91" t="s">
        <v>404</v>
      </c>
      <c r="D91">
        <v>136</v>
      </c>
      <c r="E91" t="s">
        <v>45</v>
      </c>
      <c r="F91" t="s">
        <v>43</v>
      </c>
      <c r="G91" t="s">
        <v>426</v>
      </c>
      <c r="H91">
        <v>0</v>
      </c>
      <c r="I91">
        <v>0.058503839046601197</v>
      </c>
      <c r="J91">
        <v>0.18197037558158211</v>
      </c>
      <c r="K91">
        <v>1.3828229590217469</v>
      </c>
      <c r="L91">
        <v>0.51035123273900007</v>
      </c>
      <c r="M91">
        <v>0.2298539202979141</v>
      </c>
      <c r="N91">
        <v>1.7703057792545669</v>
      </c>
      <c r="O91">
        <v>0.7921399497075845</v>
      </c>
      <c r="P91">
        <v>0.1667750377301504</v>
      </c>
      <c r="Q91">
        <v>0.43624422039641508</v>
      </c>
      <c r="R91">
        <v>0</v>
      </c>
      <c r="S91">
        <v>0</v>
      </c>
      <c r="T91">
        <v>0.0602569813597503</v>
      </c>
      <c r="U91">
        <v>0.099386956097062398</v>
      </c>
      <c r="V91">
        <v>1.0840283204554779</v>
      </c>
      <c r="W91" t="s">
        <v>146</v>
      </c>
      <c r="X91" t="s">
        <v>147</v>
      </c>
      <c r="Y91" t="s">
        <v>148</v>
      </c>
      <c r="Z91" t="s">
        <v>149</v>
      </c>
      <c r="AA91" t="s">
        <v>150</v>
      </c>
      <c r="AB91" t="s">
        <v>151</v>
      </c>
      <c r="AC91" t="s">
        <v>152</v>
      </c>
      <c r="AD91" t="s">
        <v>153</v>
      </c>
      <c r="AE91" t="s">
        <v>154</v>
      </c>
      <c r="AF91" t="s">
        <v>155</v>
      </c>
      <c r="AG91" t="s">
        <v>156</v>
      </c>
      <c r="AH91" t="s">
        <v>157</v>
      </c>
      <c r="AI91" t="s">
        <v>158</v>
      </c>
      <c r="AJ91">
        <v>0.13103352886944661</v>
      </c>
      <c r="AK91">
        <v>0.017146983173269799</v>
      </c>
      <c r="AL91">
        <v>1.551555349615396</v>
      </c>
      <c r="AM91">
        <v>1.423797333737991</v>
      </c>
      <c r="AN91">
        <v>0.2152160194396299</v>
      </c>
      <c r="AO91">
        <v>0.42003506712033889</v>
      </c>
      <c r="AP91">
        <v>0.058066795514275599</v>
      </c>
      <c r="AQ91">
        <v>0.12937523993703701</v>
      </c>
      <c r="AR91">
        <v>0.50274883292530559</v>
      </c>
      <c r="AS91">
        <v>0</v>
      </c>
      <c r="AT91">
        <v>0.67271632630923273</v>
      </c>
      <c r="AU91">
        <v>0.80704642694717954</v>
      </c>
      <c r="AV91">
        <v>0.91629010335262207</v>
      </c>
      <c r="AW91"/>
      <c r="AX91"/>
      <c r="AY91"/>
      <c r="AZ91"/>
      <c r="BA91"/>
      <c r="BB91"/>
      <c r="BC91"/>
      <c r="BD91"/>
      <c r="BE91"/>
      <c r="BF91"/>
      <c r="BG91"/>
      <c r="BH91"/>
      <c r="BI91"/>
      <c r="BJ91"/>
      <c r="BK91"/>
      <c r="BL91"/>
      <c r="BM91"/>
      <c r="BN91"/>
      <c r="BO91"/>
      <c r="BP91"/>
      <c r="BQ91"/>
      <c r="BR91"/>
      <c r="BS91"/>
      <c r="BT91"/>
      <c r="BU91"/>
      <c r="BV91"/>
      <c r="BW91"/>
      <c r="BX91"/>
    </row>
    <row r="92">
      <c r="A92" t="s">
        <v>400</v>
      </c>
      <c r="B92">
        <v>2007</v>
      </c>
      <c r="C92" t="s">
        <v>404</v>
      </c>
      <c r="D92">
        <v>137</v>
      </c>
      <c r="E92" t="s">
        <v>45</v>
      </c>
      <c r="F92" t="s">
        <v>42</v>
      </c>
      <c r="G92" t="s">
        <v>427</v>
      </c>
      <c r="H92">
        <v>3.186038732758167</v>
      </c>
      <c r="I92">
        <v>7.0508937238686471</v>
      </c>
      <c r="J92">
        <v>14.676876539947321</v>
      </c>
      <c r="K92">
        <v>13.62418932261726</v>
      </c>
      <c r="L92">
        <v>1.8738411168265099</v>
      </c>
      <c r="M92">
        <v>13.2125359973352</v>
      </c>
      <c r="N92">
        <v>12.27243868412638</v>
      </c>
      <c r="O92">
        <v>4.3147910633715769</v>
      </c>
      <c r="P92">
        <v>1.9932562516942329</v>
      </c>
      <c r="Q92">
        <v>0.54586191230352721</v>
      </c>
      <c r="R92">
        <v>2.1310058817204092</v>
      </c>
      <c r="S92">
        <v>3.7999793286340018</v>
      </c>
      <c r="T92">
        <v>7.5861628200965576</v>
      </c>
      <c r="U92">
        <v>11.28354083711737</v>
      </c>
      <c r="V92">
        <v>21.343685140896149</v>
      </c>
      <c r="W92" t="s">
        <v>146</v>
      </c>
      <c r="X92" t="s">
        <v>147</v>
      </c>
      <c r="Y92" t="s">
        <v>148</v>
      </c>
      <c r="Z92" t="s">
        <v>149</v>
      </c>
      <c r="AA92" t="s">
        <v>150</v>
      </c>
      <c r="AB92" t="s">
        <v>151</v>
      </c>
      <c r="AC92" t="s">
        <v>152</v>
      </c>
      <c r="AD92" t="s">
        <v>153</v>
      </c>
      <c r="AE92" t="s">
        <v>154</v>
      </c>
      <c r="AF92" t="s">
        <v>155</v>
      </c>
      <c r="AG92" t="s">
        <v>156</v>
      </c>
      <c r="AH92" t="s">
        <v>157</v>
      </c>
      <c r="AI92" t="s">
        <v>158</v>
      </c>
      <c r="AJ92">
        <v>1.2235105787666209</v>
      </c>
      <c r="AK92">
        <v>7.5043850222021797</v>
      </c>
      <c r="AL92">
        <v>2.3521025431186842</v>
      </c>
      <c r="AM92">
        <v>14.88891324365966</v>
      </c>
      <c r="AN92">
        <v>7.2586253259799154</v>
      </c>
      <c r="AO92">
        <v>1.839742606776452</v>
      </c>
      <c r="AP92">
        <v>2.3048144064075138</v>
      </c>
      <c r="AQ92">
        <v>3.5057140455387761</v>
      </c>
      <c r="AR92">
        <v>2.6366516657424639</v>
      </c>
      <c r="AS92">
        <v>14.27765721963338</v>
      </c>
      <c r="AT92">
        <v>27.543465610839259</v>
      </c>
      <c r="AU92">
        <v>14.628993301834299</v>
      </c>
      <c r="AV92">
        <v>6.0379680921220338</v>
      </c>
      <c r="AW92"/>
      <c r="AX92"/>
      <c r="AY92"/>
      <c r="AZ92"/>
      <c r="BA92"/>
      <c r="BB92"/>
      <c r="BC92"/>
      <c r="BD92"/>
      <c r="BE92"/>
      <c r="BF92"/>
      <c r="BG92"/>
      <c r="BH92"/>
      <c r="BI92"/>
      <c r="BJ92"/>
      <c r="BK92"/>
      <c r="BL92"/>
      <c r="BM92"/>
      <c r="BN92"/>
      <c r="BO92"/>
      <c r="BP92"/>
      <c r="BQ92"/>
      <c r="BR92"/>
      <c r="BS92"/>
      <c r="BT92"/>
      <c r="BU92"/>
      <c r="BV92"/>
      <c r="BW92"/>
      <c r="BX92"/>
    </row>
    <row r="93">
      <c r="A93" t="s">
        <v>400</v>
      </c>
      <c r="B93">
        <v>2007</v>
      </c>
      <c r="C93" t="s">
        <v>404</v>
      </c>
      <c r="D93">
        <v>138</v>
      </c>
      <c r="E93" t="s">
        <v>45</v>
      </c>
      <c r="F93" t="s">
        <v>41</v>
      </c>
      <c r="G93" t="s">
        <v>187</v>
      </c>
      <c r="H93">
        <v>2.2804141783979941</v>
      </c>
      <c r="I93">
        <v>4.4203144361812763</v>
      </c>
      <c r="J93">
        <v>7.4740783074912258</v>
      </c>
      <c r="K93">
        <v>7.1839248256093766</v>
      </c>
      <c r="L93">
        <v>1.086370348226174</v>
      </c>
      <c r="M93">
        <v>8.3166664709252824</v>
      </c>
      <c r="N93">
        <v>6.1319760634696916</v>
      </c>
      <c r="O93">
        <v>5.1127560423153797</v>
      </c>
      <c r="P93">
        <v>0.6074731377049073</v>
      </c>
      <c r="Q93">
        <v>1.024599925496392</v>
      </c>
      <c r="R93">
        <v>2.2260525956885662</v>
      </c>
      <c r="S93">
        <v>1.4843129338569481</v>
      </c>
      <c r="T93">
        <v>4.1838658253135854</v>
      </c>
      <c r="U93">
        <v>5.8482200023721509</v>
      </c>
      <c r="V93">
        <v>9.5973729426450287</v>
      </c>
      <c r="W93" t="s">
        <v>146</v>
      </c>
      <c r="X93" t="s">
        <v>147</v>
      </c>
      <c r="Y93" t="s">
        <v>148</v>
      </c>
      <c r="Z93" t="s">
        <v>149</v>
      </c>
      <c r="AA93" t="s">
        <v>150</v>
      </c>
      <c r="AB93" t="s">
        <v>151</v>
      </c>
      <c r="AC93" t="s">
        <v>152</v>
      </c>
      <c r="AD93" t="s">
        <v>153</v>
      </c>
      <c r="AE93" t="s">
        <v>154</v>
      </c>
      <c r="AF93" t="s">
        <v>155</v>
      </c>
      <c r="AG93" t="s">
        <v>156</v>
      </c>
      <c r="AH93" t="s">
        <v>157</v>
      </c>
      <c r="AI93" t="s">
        <v>158</v>
      </c>
      <c r="AJ93">
        <v>1.405607192663979</v>
      </c>
      <c r="AK93">
        <v>5.1874687267458599</v>
      </c>
      <c r="AL93">
        <v>11.673949695569149</v>
      </c>
      <c r="AM93">
        <v>5.5734769499456176</v>
      </c>
      <c r="AN93">
        <v>5.832850159753816</v>
      </c>
      <c r="AO93">
        <v>1.564361819583147</v>
      </c>
      <c r="AP93">
        <v>6.1810906007205118</v>
      </c>
      <c r="AQ93">
        <v>5.5633713978136248</v>
      </c>
      <c r="AR93">
        <v>1.1249124694571859</v>
      </c>
      <c r="AS93">
        <v>6.5758058353253563</v>
      </c>
      <c r="AT93">
        <v>9.9364040955213611</v>
      </c>
      <c r="AU93">
        <v>1.817411309829013</v>
      </c>
      <c r="AV93">
        <v>1.7805399567278959</v>
      </c>
      <c r="AW93"/>
      <c r="AX93"/>
      <c r="AY93"/>
      <c r="AZ93"/>
      <c r="BA93"/>
      <c r="BB93"/>
      <c r="BC93"/>
      <c r="BD93"/>
      <c r="BE93"/>
      <c r="BF93"/>
      <c r="BG93"/>
      <c r="BH93"/>
      <c r="BI93"/>
      <c r="BJ93"/>
      <c r="BK93"/>
      <c r="BL93"/>
      <c r="BM93"/>
      <c r="BN93"/>
      <c r="BO93"/>
      <c r="BP93"/>
      <c r="BQ93"/>
      <c r="BR93"/>
      <c r="BS93"/>
      <c r="BT93"/>
      <c r="BU93"/>
      <c r="BV93"/>
      <c r="BW93"/>
      <c r="BX93"/>
    </row>
    <row r="94">
      <c r="A94" t="s">
        <v>400</v>
      </c>
      <c r="B94">
        <v>2007</v>
      </c>
      <c r="C94" t="s">
        <v>404</v>
      </c>
      <c r="D94">
        <v>139</v>
      </c>
      <c r="E94" t="s">
        <v>45</v>
      </c>
      <c r="F94" t="s">
        <v>19</v>
      </c>
      <c r="G94" t="s">
        <v>187</v>
      </c>
      <c r="H94">
        <v>94.533547088843946</v>
      </c>
      <c r="I94">
        <v>87.867917367317034</v>
      </c>
      <c r="J94">
        <v>67.5595895422815</v>
      </c>
      <c r="K94">
        <v>14.43498892271089</v>
      </c>
      <c r="L94">
        <v>0.2319392325066264</v>
      </c>
      <c r="M94">
        <v>61.148304853920017</v>
      </c>
      <c r="N94">
        <v>14.8701788590378</v>
      </c>
      <c r="O94">
        <v>1.4954675700111499</v>
      </c>
      <c r="P94">
        <v>0.17636952840805939</v>
      </c>
      <c r="Q94">
        <v>0</v>
      </c>
      <c r="R94">
        <v>95.642941522591016</v>
      </c>
      <c r="S94">
        <v>94.675867940098442</v>
      </c>
      <c r="T94">
        <v>88.155263439251328</v>
      </c>
      <c r="U94">
        <v>80.30810741156489</v>
      </c>
      <c r="V94">
        <v>37.836511605630328</v>
      </c>
      <c r="W94" t="s">
        <v>146</v>
      </c>
      <c r="X94" t="s">
        <v>147</v>
      </c>
      <c r="Y94" t="s">
        <v>148</v>
      </c>
      <c r="Z94" t="s">
        <v>149</v>
      </c>
      <c r="AA94" t="s">
        <v>150</v>
      </c>
      <c r="AB94" t="s">
        <v>151</v>
      </c>
      <c r="AC94" t="s">
        <v>152</v>
      </c>
      <c r="AD94" t="s">
        <v>153</v>
      </c>
      <c r="AE94" t="s">
        <v>154</v>
      </c>
      <c r="AF94" t="s">
        <v>155</v>
      </c>
      <c r="AG94" t="s">
        <v>156</v>
      </c>
      <c r="AH94" t="s">
        <v>157</v>
      </c>
      <c r="AI94" t="s">
        <v>158</v>
      </c>
      <c r="AJ94">
        <v>86.58840831991462</v>
      </c>
      <c r="AK94">
        <v>8.4231617875676186</v>
      </c>
      <c r="AL94">
        <v>33.339764411732247</v>
      </c>
      <c r="AM94">
        <v>19.27147577550474</v>
      </c>
      <c r="AN94">
        <v>79.991328109642112</v>
      </c>
      <c r="AO94">
        <v>10.660039645581399</v>
      </c>
      <c r="AP94">
        <v>70.306661465253114</v>
      </c>
      <c r="AQ94">
        <v>88.475960446816998</v>
      </c>
      <c r="AR94">
        <v>73.913190339573617</v>
      </c>
      <c r="AS94">
        <v>76.323628546958872</v>
      </c>
      <c r="AT94">
        <v>50.064914365308532</v>
      </c>
      <c r="AU94">
        <v>62.222104985063851</v>
      </c>
      <c r="AV94">
        <v>43.805215766803173</v>
      </c>
      <c r="AW94"/>
      <c r="AX94"/>
      <c r="AY94"/>
      <c r="AZ94"/>
      <c r="BA94"/>
      <c r="BB94"/>
      <c r="BC94"/>
      <c r="BD94"/>
      <c r="BE94"/>
      <c r="BF94"/>
      <c r="BG94"/>
      <c r="BH94"/>
      <c r="BI94"/>
      <c r="BJ94"/>
      <c r="BK94"/>
      <c r="BL94"/>
      <c r="BM94"/>
      <c r="BN94"/>
      <c r="BO94"/>
      <c r="BP94"/>
      <c r="BQ94"/>
      <c r="BR94"/>
      <c r="BS94"/>
      <c r="BT94"/>
      <c r="BU94"/>
      <c r="BV94"/>
      <c r="BW94"/>
      <c r="BX94"/>
    </row>
    <row r="95">
      <c r="A95" t="s">
        <v>400</v>
      </c>
      <c r="B95">
        <v>2007</v>
      </c>
      <c r="C95" t="s">
        <v>404</v>
      </c>
      <c r="D95">
        <v>148</v>
      </c>
      <c r="E95" t="s">
        <v>108</v>
      </c>
      <c r="F95" t="s">
        <v>49</v>
      </c>
      <c r="G95" t="s">
        <v>187</v>
      </c>
      <c r="H95">
        <v>1.084205184463783</v>
      </c>
      <c r="I95">
        <v>1.3054673610638921</v>
      </c>
      <c r="J95">
        <v>9.2519822029394163</v>
      </c>
      <c r="K95">
        <v>22.833534525270821</v>
      </c>
      <c r="L95">
        <v>10.291409408669161</v>
      </c>
      <c r="M95">
        <v>16.852000966210191</v>
      </c>
      <c r="N95">
        <v>33.802488375664304</v>
      </c>
      <c r="O95">
        <v>22.010006170370652</v>
      </c>
      <c r="P95">
        <v>13.1871694597792</v>
      </c>
      <c r="Q95">
        <v>5.3169681668995059</v>
      </c>
      <c r="R95">
        <v>0.64922480154410434</v>
      </c>
      <c r="S95">
        <v>0.78701106415227684</v>
      </c>
      <c r="T95">
        <v>0.98378665092542295</v>
      </c>
      <c r="U95">
        <v>2.5751746579744839</v>
      </c>
      <c r="V95">
        <v>6.9992092200668212</v>
      </c>
      <c r="W95" t="s">
        <v>146</v>
      </c>
      <c r="X95" t="s">
        <v>147</v>
      </c>
      <c r="Y95" t="s">
        <v>148</v>
      </c>
      <c r="Z95" t="s">
        <v>149</v>
      </c>
      <c r="AA95" t="s">
        <v>150</v>
      </c>
      <c r="AB95" t="s">
        <v>151</v>
      </c>
      <c r="AC95" t="s">
        <v>152</v>
      </c>
      <c r="AD95" t="s">
        <v>153</v>
      </c>
      <c r="AE95" t="s">
        <v>154</v>
      </c>
      <c r="AF95" t="s">
        <v>155</v>
      </c>
      <c r="AG95" t="s">
        <v>156</v>
      </c>
      <c r="AH95" t="s">
        <v>157</v>
      </c>
      <c r="AI95" t="s">
        <v>158</v>
      </c>
      <c r="AJ95">
        <v>2.6027070867035458</v>
      </c>
      <c r="AK95">
        <v>28.70861139488224</v>
      </c>
      <c r="AL95">
        <v>3.8731578074615038</v>
      </c>
      <c r="AM95">
        <v>15.43344711452745</v>
      </c>
      <c r="AN95">
        <v>1.8854067842696021</v>
      </c>
      <c r="AO95">
        <v>19.98174655502546</v>
      </c>
      <c r="AP95">
        <v>4.5618433902396109</v>
      </c>
      <c r="AQ95">
        <v>0.52218347611968519</v>
      </c>
      <c r="AR95">
        <v>2.5095869581283612</v>
      </c>
      <c r="AS95">
        <v>2.0860670062717519</v>
      </c>
      <c r="AT95">
        <v>9.1249438507504372</v>
      </c>
      <c r="AU95">
        <v>5.8614730255704188</v>
      </c>
      <c r="AV95">
        <v>8.9542122663036636</v>
      </c>
      <c r="AW95"/>
      <c r="AX95"/>
      <c r="AY95"/>
      <c r="AZ95"/>
      <c r="BA95"/>
      <c r="BB95"/>
      <c r="BC95"/>
      <c r="BD95"/>
      <c r="BE95"/>
      <c r="BF95"/>
      <c r="BG95"/>
      <c r="BH95"/>
      <c r="BI95"/>
      <c r="BJ95"/>
      <c r="BK95"/>
      <c r="BL95"/>
      <c r="BM95"/>
      <c r="BN95"/>
      <c r="BO95"/>
      <c r="BP95"/>
      <c r="BQ95"/>
      <c r="BR95"/>
      <c r="BS95"/>
      <c r="BT95"/>
      <c r="BU95"/>
      <c r="BV95"/>
      <c r="BW95"/>
      <c r="BX95"/>
    </row>
    <row r="96">
      <c r="A96" t="s">
        <v>400</v>
      </c>
      <c r="B96">
        <v>2007</v>
      </c>
      <c r="C96" t="s">
        <v>404</v>
      </c>
      <c r="D96">
        <v>149</v>
      </c>
      <c r="E96" t="s">
        <v>108</v>
      </c>
      <c r="F96" t="s">
        <v>48</v>
      </c>
      <c r="G96" t="s">
        <v>187</v>
      </c>
      <c r="H96">
        <v>2.1018335482943828</v>
      </c>
      <c r="I96">
        <v>6.4063008354378743</v>
      </c>
      <c r="J96">
        <v>15.69623490487715</v>
      </c>
      <c r="K96">
        <v>55.219573975799577</v>
      </c>
      <c r="L96">
        <v>88.390281010598144</v>
      </c>
      <c r="M96">
        <v>13.68302770894439</v>
      </c>
      <c r="N96">
        <v>45.131086937303891</v>
      </c>
      <c r="O96">
        <v>70.744516681959041</v>
      </c>
      <c r="P96">
        <v>86.02898787410777</v>
      </c>
      <c r="Q96">
        <v>93.658431907604083</v>
      </c>
      <c r="R96">
        <v>1.4817810801763049</v>
      </c>
      <c r="S96">
        <v>3.052808061892395</v>
      </c>
      <c r="T96">
        <v>6.677084084509656</v>
      </c>
      <c r="U96">
        <v>11.268497928088539</v>
      </c>
      <c r="V96">
        <v>45.472068936918753</v>
      </c>
      <c r="W96" t="s">
        <v>146</v>
      </c>
      <c r="X96" t="s">
        <v>147</v>
      </c>
      <c r="Y96" t="s">
        <v>148</v>
      </c>
      <c r="Z96" t="s">
        <v>149</v>
      </c>
      <c r="AA96" t="s">
        <v>150</v>
      </c>
      <c r="AB96" t="s">
        <v>151</v>
      </c>
      <c r="AC96" t="s">
        <v>152</v>
      </c>
      <c r="AD96" t="s">
        <v>153</v>
      </c>
      <c r="AE96" t="s">
        <v>154</v>
      </c>
      <c r="AF96" t="s">
        <v>155</v>
      </c>
      <c r="AG96" t="s">
        <v>156</v>
      </c>
      <c r="AH96" t="s">
        <v>157</v>
      </c>
      <c r="AI96" t="s">
        <v>158</v>
      </c>
      <c r="AJ96">
        <v>9.4032774007179523</v>
      </c>
      <c r="AK96">
        <v>57.627925397046411</v>
      </c>
      <c r="AL96">
        <v>50.885923195029811</v>
      </c>
      <c r="AM96">
        <v>59.721600160022113</v>
      </c>
      <c r="AN96">
        <v>12.29041494633444</v>
      </c>
      <c r="AO96">
        <v>67.509452491542021</v>
      </c>
      <c r="AP96">
        <v>18.950404543786661</v>
      </c>
      <c r="AQ96">
        <v>5.4323573222235444</v>
      </c>
      <c r="AR96">
        <v>22.452310232840741</v>
      </c>
      <c r="AS96">
        <v>15.014498611443919</v>
      </c>
      <c r="AT96">
        <v>30.873737688419631</v>
      </c>
      <c r="AU96">
        <v>30.04757435692191</v>
      </c>
      <c r="AV96">
        <v>45.460032010165087</v>
      </c>
      <c r="AW96"/>
      <c r="AX96"/>
      <c r="AY96"/>
      <c r="AZ96"/>
      <c r="BA96"/>
      <c r="BB96"/>
      <c r="BC96"/>
      <c r="BD96"/>
      <c r="BE96"/>
      <c r="BF96"/>
      <c r="BG96"/>
      <c r="BH96"/>
      <c r="BI96"/>
      <c r="BJ96"/>
      <c r="BK96"/>
      <c r="BL96"/>
      <c r="BM96"/>
      <c r="BN96"/>
      <c r="BO96"/>
      <c r="BP96"/>
      <c r="BQ96"/>
      <c r="BR96"/>
      <c r="BS96"/>
      <c r="BT96"/>
      <c r="BU96"/>
      <c r="BV96"/>
      <c r="BW96"/>
      <c r="BX96"/>
    </row>
    <row r="97">
      <c r="A97" t="s">
        <v>400</v>
      </c>
      <c r="B97">
        <v>2007</v>
      </c>
      <c r="C97" t="s">
        <v>404</v>
      </c>
      <c r="D97">
        <v>150</v>
      </c>
      <c r="E97" t="s">
        <v>108</v>
      </c>
      <c r="F97" t="s">
        <v>110</v>
      </c>
      <c r="G97" t="s">
        <v>187</v>
      </c>
      <c r="H97">
        <v>96.813961267241979</v>
      </c>
      <c r="I97">
        <v>92.288231803498306</v>
      </c>
      <c r="J97">
        <v>75.051782892183482</v>
      </c>
      <c r="K97">
        <v>21.94689149892957</v>
      </c>
      <c r="L97">
        <v>1.3183095807328</v>
      </c>
      <c r="M97">
        <v>69.464971324845365</v>
      </c>
      <c r="N97">
        <v>21.066424687031791</v>
      </c>
      <c r="O97">
        <v>7.2454771476702637</v>
      </c>
      <c r="P97">
        <v>0.78384266611296671</v>
      </c>
      <c r="Q97">
        <v>1.024599925496392</v>
      </c>
      <c r="R97">
        <v>97.868994118279588</v>
      </c>
      <c r="S97">
        <v>96.160180873955397</v>
      </c>
      <c r="T97">
        <v>92.33912926456496</v>
      </c>
      <c r="U97">
        <v>86.156327413937078</v>
      </c>
      <c r="V97">
        <v>47.528721843014488</v>
      </c>
      <c r="W97" t="s">
        <v>146</v>
      </c>
      <c r="X97" t="s">
        <v>147</v>
      </c>
      <c r="Y97" t="s">
        <v>148</v>
      </c>
      <c r="Z97" t="s">
        <v>149</v>
      </c>
      <c r="AA97" t="s">
        <v>150</v>
      </c>
      <c r="AB97" t="s">
        <v>151</v>
      </c>
      <c r="AC97" t="s">
        <v>152</v>
      </c>
      <c r="AD97" t="s">
        <v>153</v>
      </c>
      <c r="AE97" t="s">
        <v>154</v>
      </c>
      <c r="AF97" t="s">
        <v>155</v>
      </c>
      <c r="AG97" t="s">
        <v>156</v>
      </c>
      <c r="AH97" t="s">
        <v>157</v>
      </c>
      <c r="AI97" t="s">
        <v>158</v>
      </c>
      <c r="AJ97">
        <v>87.994015512578599</v>
      </c>
      <c r="AK97">
        <v>13.663463208071359</v>
      </c>
      <c r="AL97">
        <v>45.240918997508942</v>
      </c>
      <c r="AM97">
        <v>24.844952725450351</v>
      </c>
      <c r="AN97">
        <v>85.824178269395901</v>
      </c>
      <c r="AO97">
        <v>12.50880095343256</v>
      </c>
      <c r="AP97">
        <v>76.487752065973694</v>
      </c>
      <c r="AQ97">
        <v>94.045459201656669</v>
      </c>
      <c r="AR97">
        <v>75.038102809030818</v>
      </c>
      <c r="AS97">
        <v>82.899434382284269</v>
      </c>
      <c r="AT97">
        <v>60.001318460829879</v>
      </c>
      <c r="AU97">
        <v>64.090952617507753</v>
      </c>
      <c r="AV97">
        <v>45.585755723531094</v>
      </c>
      <c r="AW97"/>
      <c r="AX97"/>
      <c r="AY97"/>
      <c r="AZ97"/>
      <c r="BA97"/>
      <c r="BB97"/>
      <c r="BC97"/>
      <c r="BD97"/>
      <c r="BE97"/>
      <c r="BF97"/>
      <c r="BG97"/>
      <c r="BH97"/>
      <c r="BI97"/>
      <c r="BJ97"/>
      <c r="BK97"/>
      <c r="BL97"/>
      <c r="BM97"/>
      <c r="BN97"/>
      <c r="BO97"/>
      <c r="BP97"/>
      <c r="BQ97"/>
      <c r="BR97"/>
      <c r="BS97"/>
      <c r="BT97"/>
      <c r="BU97"/>
      <c r="BV97"/>
      <c r="BW97"/>
      <c r="BX97"/>
    </row>
    <row r="98">
      <c r="A98" t="s">
        <v>400</v>
      </c>
      <c r="B98">
        <v>2007</v>
      </c>
      <c r="C98" t="s">
        <v>404</v>
      </c>
      <c r="D98">
        <v>151</v>
      </c>
      <c r="E98" t="s">
        <v>109</v>
      </c>
      <c r="F98" t="s">
        <v>49</v>
      </c>
      <c r="G98" t="s">
        <v>187</v>
      </c>
      <c r="H98">
        <v>26.478480545435769</v>
      </c>
      <c r="I98">
        <v>19.344463307371509</v>
      </c>
      <c r="J98">
        <v>32.92833481092989</v>
      </c>
      <c r="K98">
        <v>29.29831228977606</v>
      </c>
      <c r="L98">
        <v>10.492659271465291</v>
      </c>
      <c r="M98">
        <v>52.7720319877413</v>
      </c>
      <c r="N98">
        <v>43.114932115229557</v>
      </c>
      <c r="O98">
        <v>23.516405786900052</v>
      </c>
      <c r="P98">
        <v>13.266672521057959</v>
      </c>
      <c r="Q98">
        <v>5.3169681668995059</v>
      </c>
      <c r="R98">
        <v>16.646995507354749</v>
      </c>
      <c r="S98">
        <v>20.324744552040642</v>
      </c>
      <c r="T98">
        <v>13.90676292167155</v>
      </c>
      <c r="U98">
        <v>17.83615911689424</v>
      </c>
      <c r="V98">
        <v>13.67871709019655</v>
      </c>
      <c r="W98" t="s">
        <v>146</v>
      </c>
      <c r="X98" t="s">
        <v>147</v>
      </c>
      <c r="Y98" t="s">
        <v>148</v>
      </c>
      <c r="Z98" t="s">
        <v>149</v>
      </c>
      <c r="AA98" t="s">
        <v>150</v>
      </c>
      <c r="AB98" t="s">
        <v>151</v>
      </c>
      <c r="AC98" t="s">
        <v>152</v>
      </c>
      <c r="AD98" t="s">
        <v>153</v>
      </c>
      <c r="AE98" t="s">
        <v>154</v>
      </c>
      <c r="AF98" t="s">
        <v>155</v>
      </c>
      <c r="AG98" t="s">
        <v>156</v>
      </c>
      <c r="AH98" t="s">
        <v>157</v>
      </c>
      <c r="AI98" t="s">
        <v>158</v>
      </c>
      <c r="AJ98">
        <v>25.733881209127681</v>
      </c>
      <c r="AK98">
        <v>35.954571206301139</v>
      </c>
      <c r="AL98">
        <v>7.1020687134651261</v>
      </c>
      <c r="AM98">
        <v>22.285227343326842</v>
      </c>
      <c r="AN98">
        <v>14.65087196057655</v>
      </c>
      <c r="AO98">
        <v>22.984436798798249</v>
      </c>
      <c r="AP98">
        <v>22.246242325861701</v>
      </c>
      <c r="AQ98">
        <v>6.4427521770545377</v>
      </c>
      <c r="AR98">
        <v>12.315429236249081</v>
      </c>
      <c r="AS98">
        <v>11.792408508447251</v>
      </c>
      <c r="AT98">
        <v>19.7400362137559</v>
      </c>
      <c r="AU98">
        <v>17.76602003645807</v>
      </c>
      <c r="AV98">
        <v>17.63324525190308</v>
      </c>
      <c r="AW98"/>
      <c r="AX98"/>
      <c r="AY98"/>
      <c r="AZ98"/>
      <c r="BA98"/>
      <c r="BB98"/>
      <c r="BC98"/>
      <c r="BD98"/>
      <c r="BE98"/>
      <c r="BF98"/>
      <c r="BG98"/>
      <c r="BH98"/>
      <c r="BI98"/>
      <c r="BJ98"/>
      <c r="BK98"/>
      <c r="BL98"/>
      <c r="BM98"/>
      <c r="BN98"/>
      <c r="BO98"/>
      <c r="BP98"/>
      <c r="BQ98"/>
      <c r="BR98"/>
      <c r="BS98"/>
      <c r="BT98"/>
      <c r="BU98"/>
      <c r="BV98"/>
      <c r="BW98"/>
      <c r="BX98"/>
    </row>
    <row r="99">
      <c r="A99" t="s">
        <v>400</v>
      </c>
      <c r="B99">
        <v>2007</v>
      </c>
      <c r="C99" t="s">
        <v>404</v>
      </c>
      <c r="D99">
        <v>152</v>
      </c>
      <c r="E99" t="s">
        <v>109</v>
      </c>
      <c r="F99" t="s">
        <v>48</v>
      </c>
      <c r="G99" t="s">
        <v>187</v>
      </c>
      <c r="H99">
        <v>71.94749969780888</v>
      </c>
      <c r="I99">
        <v>80.655536692628473</v>
      </c>
      <c r="J99">
        <v>67.015824211243213</v>
      </c>
      <c r="K99">
        <v>70.302031175476003</v>
      </c>
      <c r="L99">
        <v>89.507340728534842</v>
      </c>
      <c r="M99">
        <v>47.227968012258692</v>
      </c>
      <c r="N99">
        <v>56.809571702982574</v>
      </c>
      <c r="O99">
        <v>75.802378626547437</v>
      </c>
      <c r="P99">
        <v>86.733327478941959</v>
      </c>
      <c r="Q99">
        <v>94.683031833100486</v>
      </c>
      <c r="R99">
        <v>80.006330977357038</v>
      </c>
      <c r="S99">
        <v>79.675255447959373</v>
      </c>
      <c r="T99">
        <v>86.093237078328471</v>
      </c>
      <c r="U99">
        <v>82.163840883105749</v>
      </c>
      <c r="V99">
        <v>86.168721820989504</v>
      </c>
      <c r="W99" t="s">
        <v>146</v>
      </c>
      <c r="X99" t="s">
        <v>147</v>
      </c>
      <c r="Y99" t="s">
        <v>148</v>
      </c>
      <c r="Z99" t="s">
        <v>149</v>
      </c>
      <c r="AA99" t="s">
        <v>150</v>
      </c>
      <c r="AB99" t="s">
        <v>151</v>
      </c>
      <c r="AC99" t="s">
        <v>152</v>
      </c>
      <c r="AD99" t="s">
        <v>153</v>
      </c>
      <c r="AE99" t="s">
        <v>154</v>
      </c>
      <c r="AF99" t="s">
        <v>155</v>
      </c>
      <c r="AG99" t="s">
        <v>156</v>
      </c>
      <c r="AH99" t="s">
        <v>157</v>
      </c>
      <c r="AI99" t="s">
        <v>158</v>
      </c>
      <c r="AJ99">
        <v>74.266118790872312</v>
      </c>
      <c r="AK99">
        <v>63.987736592494869</v>
      </c>
      <c r="AL99">
        <v>92.557091071671451</v>
      </c>
      <c r="AM99">
        <v>77.714772656673063</v>
      </c>
      <c r="AN99">
        <v>84.534002842844075</v>
      </c>
      <c r="AO99">
        <v>76.697229180076548</v>
      </c>
      <c r="AP99">
        <v>77.753757674138299</v>
      </c>
      <c r="AQ99">
        <v>93.504077604310197</v>
      </c>
      <c r="AR99">
        <v>87.684570763750912</v>
      </c>
      <c r="AS99">
        <v>88.207591491552733</v>
      </c>
      <c r="AT99">
        <v>80.259963786244015</v>
      </c>
      <c r="AU99">
        <v>82.01541437420164</v>
      </c>
      <c r="AV99">
        <v>82.366754748096966</v>
      </c>
      <c r="AW99"/>
      <c r="AX99"/>
      <c r="AY99"/>
      <c r="AZ99"/>
      <c r="BA99"/>
      <c r="BB99"/>
      <c r="BC99"/>
      <c r="BD99"/>
      <c r="BE99"/>
      <c r="BF99"/>
      <c r="BG99"/>
      <c r="BH99"/>
      <c r="BI99"/>
      <c r="BJ99"/>
      <c r="BK99"/>
      <c r="BL99"/>
      <c r="BM99"/>
      <c r="BN99"/>
      <c r="BO99"/>
      <c r="BP99"/>
      <c r="BQ99"/>
      <c r="BR99"/>
      <c r="BS99"/>
      <c r="BT99"/>
      <c r="BU99"/>
      <c r="BV99"/>
      <c r="BW99"/>
      <c r="BX99"/>
    </row>
    <row r="100">
      <c r="A100" t="s">
        <v>400</v>
      </c>
      <c r="B100">
        <v>2007</v>
      </c>
      <c r="C100" t="s">
        <v>404</v>
      </c>
      <c r="D100">
        <v>153</v>
      </c>
      <c r="E100" t="s">
        <v>62</v>
      </c>
      <c r="F100" t="s">
        <v>245</v>
      </c>
      <c r="G100" t="s">
        <v>187</v>
      </c>
      <c r="H100">
        <v>0</v>
      </c>
      <c r="I100">
        <v>0.60292244547899432</v>
      </c>
      <c r="J100">
        <v>10.107485234698309</v>
      </c>
      <c r="K100">
        <v>63.411722393723181</v>
      </c>
      <c r="L100">
        <v>96.313187832729056</v>
      </c>
      <c r="M100">
        <v>17.09263875752146</v>
      </c>
      <c r="N100">
        <v>64.955100614111501</v>
      </c>
      <c r="O100">
        <v>88.411584163094432</v>
      </c>
      <c r="P100">
        <v>97.056126044462658</v>
      </c>
      <c r="Q100">
        <v>98.031898547818514</v>
      </c>
      <c r="R100">
        <v>0</v>
      </c>
      <c r="S100">
        <v>0.039858399943586899</v>
      </c>
      <c r="T100">
        <v>0.0144736195459086</v>
      </c>
      <c r="U100">
        <v>2.4607447928485988</v>
      </c>
      <c r="V100">
        <v>30.138401990373019</v>
      </c>
      <c r="W100" t="s">
        <v>146</v>
      </c>
      <c r="X100" t="s">
        <v>147</v>
      </c>
      <c r="Y100" t="s">
        <v>148</v>
      </c>
      <c r="Z100" t="s">
        <v>149</v>
      </c>
      <c r="AA100" t="s">
        <v>150</v>
      </c>
      <c r="AB100" t="s">
        <v>151</v>
      </c>
      <c r="AC100" t="s">
        <v>152</v>
      </c>
      <c r="AD100" t="s">
        <v>153</v>
      </c>
      <c r="AE100" t="s">
        <v>154</v>
      </c>
      <c r="AF100" t="s">
        <v>155</v>
      </c>
      <c r="AG100" t="s">
        <v>156</v>
      </c>
      <c r="AH100" t="s">
        <v>157</v>
      </c>
      <c r="AI100" t="s">
        <v>158</v>
      </c>
      <c r="AJ100">
        <v>10.651440379785431</v>
      </c>
      <c r="AK100">
        <v>79.004654271486885</v>
      </c>
      <c r="AL100">
        <v>51.133160809417241</v>
      </c>
      <c r="AM100">
        <v>58.842336697151893</v>
      </c>
      <c r="AN100">
        <v>6.7101855043338068</v>
      </c>
      <c r="AO100">
        <v>85.515820860938589</v>
      </c>
      <c r="AP100">
        <v>21.14936673210449</v>
      </c>
      <c r="AQ100">
        <v>2.3266977403084419</v>
      </c>
      <c r="AR100">
        <v>21.822496692301328</v>
      </c>
      <c r="AS100">
        <v>2.8244029237419439</v>
      </c>
      <c r="AT100">
        <v>11.782499602021559</v>
      </c>
      <c r="AU100">
        <v>20.524443976325731</v>
      </c>
      <c r="AV100">
        <v>47.459986080994092</v>
      </c>
      <c r="AW100">
        <v>0</v>
      </c>
      <c r="AX100">
        <v>52.036836000000008</v>
      </c>
      <c r="AY100">
        <v>869.71428800000024</v>
      </c>
      <c r="AZ100">
        <v>5453.6993479999983</v>
      </c>
      <c r="BA100">
        <v>8289.0402979999799</v>
      </c>
      <c r="BB100">
        <v>609.08945600000027</v>
      </c>
      <c r="BC100">
        <v>2312.2604760000008</v>
      </c>
      <c r="BD100">
        <v>3146.607658000004</v>
      </c>
      <c r="BE100">
        <v>3460.500110000005</v>
      </c>
      <c r="BF100">
        <v>3489.349883000004</v>
      </c>
      <c r="BG100">
        <v>0</v>
      </c>
      <c r="BH100">
        <v>2.003422</v>
      </c>
      <c r="BI100">
        <v>0.72895399999999999</v>
      </c>
      <c r="BJ100">
        <v>124.108626</v>
      </c>
      <c r="BK100">
        <v>1519.842185</v>
      </c>
      <c r="BL100">
        <v>234.85716300000001</v>
      </c>
      <c r="BM100">
        <v>2326.8587620000012</v>
      </c>
      <c r="BN100">
        <v>724.80687000000103</v>
      </c>
      <c r="BO100">
        <v>899.83355099999937</v>
      </c>
      <c r="BP100">
        <v>303.30662499999988</v>
      </c>
      <c r="BQ100">
        <v>6829.4596949999841</v>
      </c>
      <c r="BR100">
        <v>296.58643000000012</v>
      </c>
      <c r="BS100">
        <v>113.500765</v>
      </c>
      <c r="BT100">
        <v>460.81133399999999</v>
      </c>
      <c r="BU100">
        <v>126.568156</v>
      </c>
      <c r="BV100">
        <v>376.19149199999958</v>
      </c>
      <c r="BW100">
        <v>793.58983100000012</v>
      </c>
      <c r="BX100">
        <v>1178.120095999999</v>
      </c>
    </row>
    <row r="101">
      <c r="A101" t="s">
        <v>400</v>
      </c>
      <c r="B101">
        <v>2007</v>
      </c>
      <c r="C101" t="s">
        <v>404</v>
      </c>
      <c r="D101">
        <v>154</v>
      </c>
      <c r="E101" t="s">
        <v>62</v>
      </c>
      <c r="F101" t="s">
        <v>246</v>
      </c>
      <c r="G101" t="s">
        <v>187</v>
      </c>
      <c r="H101">
        <v>0</v>
      </c>
      <c r="I101">
        <v>0.058557432486157197</v>
      </c>
      <c r="J101">
        <v>0.18197037558158211</v>
      </c>
      <c r="K101">
        <v>1.3836444480215531</v>
      </c>
      <c r="L101">
        <v>0.5104343843271818</v>
      </c>
      <c r="M101">
        <v>0.2298539202979141</v>
      </c>
      <c r="N101">
        <v>1.7703057792545669</v>
      </c>
      <c r="O101">
        <v>0.79327711948029567</v>
      </c>
      <c r="P101">
        <v>0.1667750377301504</v>
      </c>
      <c r="Q101">
        <v>0.43641607946530891</v>
      </c>
      <c r="R101">
        <v>0</v>
      </c>
      <c r="S101">
        <v>0</v>
      </c>
      <c r="T101">
        <v>0.060351574816351998</v>
      </c>
      <c r="U101">
        <v>0.099386956097062398</v>
      </c>
      <c r="V101">
        <v>1.0840283204554779</v>
      </c>
      <c r="W101" t="s">
        <v>146</v>
      </c>
      <c r="X101" t="s">
        <v>147</v>
      </c>
      <c r="Y101" t="s">
        <v>148</v>
      </c>
      <c r="Z101" t="s">
        <v>149</v>
      </c>
      <c r="AA101" t="s">
        <v>150</v>
      </c>
      <c r="AB101" t="s">
        <v>151</v>
      </c>
      <c r="AC101" t="s">
        <v>152</v>
      </c>
      <c r="AD101" t="s">
        <v>153</v>
      </c>
      <c r="AE101" t="s">
        <v>154</v>
      </c>
      <c r="AF101" t="s">
        <v>155</v>
      </c>
      <c r="AG101" t="s">
        <v>156</v>
      </c>
      <c r="AH101" t="s">
        <v>157</v>
      </c>
      <c r="AI101" t="s">
        <v>158</v>
      </c>
      <c r="AJ101">
        <v>0.13103352886944661</v>
      </c>
      <c r="AK101">
        <v>0.017176729078458401</v>
      </c>
      <c r="AL101">
        <v>1.553090205082055</v>
      </c>
      <c r="AM101">
        <v>1.423797333737991</v>
      </c>
      <c r="AN101">
        <v>0.21547950470530519</v>
      </c>
      <c r="AO101">
        <v>0.42003506712033889</v>
      </c>
      <c r="AP101">
        <v>0.058066795514275599</v>
      </c>
      <c r="AQ101">
        <v>0.1294374842798415</v>
      </c>
      <c r="AR101">
        <v>0.50274883292530559</v>
      </c>
      <c r="AS101">
        <v>0</v>
      </c>
      <c r="AT101">
        <v>0.67271632630923273</v>
      </c>
      <c r="AU101">
        <v>0.80704642694717954</v>
      </c>
      <c r="AV101">
        <v>0.91629010335262207</v>
      </c>
      <c r="AW101">
        <v>0</v>
      </c>
      <c r="AX101">
        <v>5.0539559999999986</v>
      </c>
      <c r="AY101">
        <v>15.657924</v>
      </c>
      <c r="AZ101">
        <v>118.99977699999999</v>
      </c>
      <c r="BA101">
        <v>43.929718000000001</v>
      </c>
      <c r="BB101">
        <v>8.1907540000000001</v>
      </c>
      <c r="BC101">
        <v>63.019039999999997</v>
      </c>
      <c r="BD101">
        <v>28.233086</v>
      </c>
      <c r="BE101">
        <v>5.9463020000000002</v>
      </c>
      <c r="BF101">
        <v>15.533804999999999</v>
      </c>
      <c r="BG101">
        <v>0</v>
      </c>
      <c r="BH101">
        <v>0</v>
      </c>
      <c r="BI101">
        <v>3.0395660000000002</v>
      </c>
      <c r="BJ101">
        <v>5.0126200000000001</v>
      </c>
      <c r="BK101">
        <v>54.666201999999998</v>
      </c>
      <c r="BL101">
        <v>2.889202</v>
      </c>
      <c r="BM101">
        <v>0.50589200000000001</v>
      </c>
      <c r="BN101">
        <v>22.014880999999999</v>
      </c>
      <c r="BO101">
        <v>21.773109000000002</v>
      </c>
      <c r="BP101">
        <v>9.7398740000000004</v>
      </c>
      <c r="BQ101">
        <v>33.544817000000002</v>
      </c>
      <c r="BR101">
        <v>0.81429499999999999</v>
      </c>
      <c r="BS101">
        <v>6.3142079999999998</v>
      </c>
      <c r="BT101">
        <v>10.616217000000001</v>
      </c>
      <c r="BU101">
        <v>0</v>
      </c>
      <c r="BV101">
        <v>21.478477999999999</v>
      </c>
      <c r="BW101">
        <v>31.204930000000001</v>
      </c>
      <c r="BX101">
        <v>22.745471999999999</v>
      </c>
    </row>
    <row r="102">
      <c r="A102" t="s">
        <v>400</v>
      </c>
      <c r="B102">
        <v>2007</v>
      </c>
      <c r="C102" t="s">
        <v>404</v>
      </c>
      <c r="D102">
        <v>155</v>
      </c>
      <c r="E102" t="s">
        <v>62</v>
      </c>
      <c r="F102" t="s">
        <v>247</v>
      </c>
      <c r="G102" t="s">
        <v>187</v>
      </c>
      <c r="H102">
        <v>0.059482385425492397</v>
      </c>
      <c r="I102">
        <v>0.11645138981415031</v>
      </c>
      <c r="J102">
        <v>0.58333663420147486</v>
      </c>
      <c r="K102">
        <v>2.096607723293419</v>
      </c>
      <c r="L102">
        <v>1.0121804410949311</v>
      </c>
      <c r="M102">
        <v>0.72115276500138992</v>
      </c>
      <c r="N102">
        <v>2.56809982689157</v>
      </c>
      <c r="O102">
        <v>1.638640830732238</v>
      </c>
      <c r="P102">
        <v>0.88581750531674608</v>
      </c>
      <c r="Q102">
        <v>0.41789308316658402</v>
      </c>
      <c r="R102">
        <v>0</v>
      </c>
      <c r="S102">
        <v>0.1014898235424307</v>
      </c>
      <c r="T102">
        <v>0.1509334002009895</v>
      </c>
      <c r="U102">
        <v>0.2802940493665162</v>
      </c>
      <c r="V102">
        <v>1.666533662201634</v>
      </c>
      <c r="W102" t="s">
        <v>146</v>
      </c>
      <c r="X102" t="s">
        <v>147</v>
      </c>
      <c r="Y102" t="s">
        <v>148</v>
      </c>
      <c r="Z102" t="s">
        <v>149</v>
      </c>
      <c r="AA102" t="s">
        <v>150</v>
      </c>
      <c r="AB102" t="s">
        <v>151</v>
      </c>
      <c r="AC102" t="s">
        <v>152</v>
      </c>
      <c r="AD102" t="s">
        <v>153</v>
      </c>
      <c r="AE102" t="s">
        <v>154</v>
      </c>
      <c r="AF102" t="s">
        <v>155</v>
      </c>
      <c r="AG102" t="s">
        <v>156</v>
      </c>
      <c r="AH102" t="s">
        <v>157</v>
      </c>
      <c r="AI102" t="s">
        <v>158</v>
      </c>
      <c r="AJ102">
        <v>0.041684797089834302</v>
      </c>
      <c r="AK102">
        <v>0.44421373956736909</v>
      </c>
      <c r="AL102">
        <v>0.090700958252242003</v>
      </c>
      <c r="AM102">
        <v>0.82073393437878606</v>
      </c>
      <c r="AN102">
        <v>0.1631089671501085</v>
      </c>
      <c r="AO102">
        <v>0.81564502131719951</v>
      </c>
      <c r="AP102">
        <v>0.44045963587250558</v>
      </c>
      <c r="AQ102">
        <v>0.60320841563565253</v>
      </c>
      <c r="AR102">
        <v>0.92108546596187491</v>
      </c>
      <c r="AS102">
        <v>0.33926078771560048</v>
      </c>
      <c r="AT102">
        <v>2.2045692826429191</v>
      </c>
      <c r="AU102">
        <v>1.2208690035550429</v>
      </c>
      <c r="AV102">
        <v>1.795746995183932</v>
      </c>
      <c r="AW102">
        <v>5.1012320000000004</v>
      </c>
      <c r="AX102">
        <v>10.050649</v>
      </c>
      <c r="AY102">
        <v>50.194107999999993</v>
      </c>
      <c r="AZ102">
        <v>180.31789299999991</v>
      </c>
      <c r="BA102">
        <v>87.111689000000013</v>
      </c>
      <c r="BB102">
        <v>25.697994999999999</v>
      </c>
      <c r="BC102">
        <v>91.418774999999997</v>
      </c>
      <c r="BD102">
        <v>58.319957000000002</v>
      </c>
      <c r="BE102">
        <v>31.583494000000002</v>
      </c>
      <c r="BF102">
        <v>14.874497</v>
      </c>
      <c r="BG102">
        <v>0</v>
      </c>
      <c r="BH102">
        <v>5.1012320000000004</v>
      </c>
      <c r="BI102">
        <v>7.6016579999999996</v>
      </c>
      <c r="BJ102">
        <v>14.13674</v>
      </c>
      <c r="BK102">
        <v>84.041223000000002</v>
      </c>
      <c r="BL102">
        <v>0.91912199999999999</v>
      </c>
      <c r="BM102">
        <v>13.08306</v>
      </c>
      <c r="BN102">
        <v>1.285676</v>
      </c>
      <c r="BO102">
        <v>12.550894</v>
      </c>
      <c r="BP102">
        <v>7.3726770000000004</v>
      </c>
      <c r="BQ102">
        <v>65.138997000000003</v>
      </c>
      <c r="BR102">
        <v>6.1767500000000002</v>
      </c>
      <c r="BS102">
        <v>29.425660000000001</v>
      </c>
      <c r="BT102">
        <v>19.449957000000001</v>
      </c>
      <c r="BU102">
        <v>15.203075999999999</v>
      </c>
      <c r="BV102">
        <v>70.387458999999978</v>
      </c>
      <c r="BW102">
        <v>47.205626000000002</v>
      </c>
      <c r="BX102">
        <v>44.576617000000013</v>
      </c>
    </row>
    <row r="103">
      <c r="A103" t="s">
        <v>400</v>
      </c>
      <c r="B103">
        <v>2007</v>
      </c>
      <c r="C103" t="s">
        <v>404</v>
      </c>
      <c r="D103">
        <v>156</v>
      </c>
      <c r="E103" t="s">
        <v>62</v>
      </c>
      <c r="F103" t="s">
        <v>248</v>
      </c>
      <c r="G103" t="s">
        <v>187</v>
      </c>
      <c r="H103">
        <v>0.054896958002508302</v>
      </c>
      <c r="I103">
        <v>0.2158790565708785</v>
      </c>
      <c r="J103">
        <v>0.59806668346843972</v>
      </c>
      <c r="K103">
        <v>1.9295438773717479</v>
      </c>
      <c r="L103">
        <v>0.7559272684657562</v>
      </c>
      <c r="M103">
        <v>1.56299088122749</v>
      </c>
      <c r="N103">
        <v>2.1854155761062031</v>
      </c>
      <c r="O103">
        <v>2.0631165526417119</v>
      </c>
      <c r="P103">
        <v>0.50172992379203629</v>
      </c>
      <c r="Q103">
        <v>0.98560841728860171</v>
      </c>
      <c r="R103">
        <v>0</v>
      </c>
      <c r="S103">
        <v>0.093666091916734404</v>
      </c>
      <c r="T103">
        <v>0</v>
      </c>
      <c r="U103">
        <v>0.050903005697303501</v>
      </c>
      <c r="V103">
        <v>0.76628847145227574</v>
      </c>
      <c r="W103" t="s">
        <v>146</v>
      </c>
      <c r="X103" t="s">
        <v>147</v>
      </c>
      <c r="Y103" t="s">
        <v>148</v>
      </c>
      <c r="Z103" t="s">
        <v>149</v>
      </c>
      <c r="AA103" t="s">
        <v>150</v>
      </c>
      <c r="AB103" t="s">
        <v>151</v>
      </c>
      <c r="AC103" t="s">
        <v>152</v>
      </c>
      <c r="AD103" t="s">
        <v>153</v>
      </c>
      <c r="AE103" t="s">
        <v>154</v>
      </c>
      <c r="AF103" t="s">
        <v>155</v>
      </c>
      <c r="AG103" t="s">
        <v>156</v>
      </c>
      <c r="AH103" t="s">
        <v>157</v>
      </c>
      <c r="AI103" t="s">
        <v>158</v>
      </c>
      <c r="AJ103">
        <v>0</v>
      </c>
      <c r="AK103">
        <v>2.8774130314847448</v>
      </c>
      <c r="AL103">
        <v>0.39660487411385292</v>
      </c>
      <c r="AM103">
        <v>0.83398872607432939</v>
      </c>
      <c r="AN103">
        <v>1.623398944776931</v>
      </c>
      <c r="AO103">
        <v>0.45302150432326671</v>
      </c>
      <c r="AP103">
        <v>0.36130133612053372</v>
      </c>
      <c r="AQ103">
        <v>0</v>
      </c>
      <c r="AR103">
        <v>0.2013791838600234</v>
      </c>
      <c r="AS103">
        <v>0.0293158639220263</v>
      </c>
      <c r="AT103">
        <v>1.1251937431111729</v>
      </c>
      <c r="AU103">
        <v>0.95154279515304052</v>
      </c>
      <c r="AV103">
        <v>0.39394846859811999</v>
      </c>
      <c r="AW103">
        <v>4.7079839999999997</v>
      </c>
      <c r="AX103">
        <v>18.632020000000001</v>
      </c>
      <c r="AY103">
        <v>51.46157800000001</v>
      </c>
      <c r="AZ103">
        <v>165.949635</v>
      </c>
      <c r="BA103">
        <v>65.057670000000002</v>
      </c>
      <c r="BB103">
        <v>55.696565000000007</v>
      </c>
      <c r="BC103">
        <v>77.796046999999973</v>
      </c>
      <c r="BD103">
        <v>73.427237000000019</v>
      </c>
      <c r="BE103">
        <v>17.888994</v>
      </c>
      <c r="BF103">
        <v>35.081771000000003</v>
      </c>
      <c r="BG103">
        <v>0</v>
      </c>
      <c r="BH103">
        <v>4.7079839999999997</v>
      </c>
      <c r="BI103">
        <v>0</v>
      </c>
      <c r="BJ103">
        <v>2.567313</v>
      </c>
      <c r="BK103">
        <v>38.642975999999997</v>
      </c>
      <c r="BL103">
        <v>0</v>
      </c>
      <c r="BM103">
        <v>84.746066999999996</v>
      </c>
      <c r="BN103">
        <v>5.6218300000000001</v>
      </c>
      <c r="BO103">
        <v>12.753590000000001</v>
      </c>
      <c r="BP103">
        <v>73.379141999999987</v>
      </c>
      <c r="BQ103">
        <v>36.179178</v>
      </c>
      <c r="BR103">
        <v>5.0666799999999999</v>
      </c>
      <c r="BS103">
        <v>0</v>
      </c>
      <c r="BT103">
        <v>4.2523920000000004</v>
      </c>
      <c r="BU103">
        <v>1.3137129999999999</v>
      </c>
      <c r="BV103">
        <v>35.925171000000013</v>
      </c>
      <c r="BW103">
        <v>36.791967999999997</v>
      </c>
      <c r="BX103">
        <v>9.7791560000000004</v>
      </c>
    </row>
    <row r="104">
      <c r="A104" t="s">
        <v>400</v>
      </c>
      <c r="B104">
        <v>2007</v>
      </c>
      <c r="C104" t="s">
        <v>404</v>
      </c>
      <c r="D104">
        <v>157</v>
      </c>
      <c r="E104" t="s">
        <v>62</v>
      </c>
      <c r="F104" t="s">
        <v>249</v>
      </c>
      <c r="G104" t="s">
        <v>187</v>
      </c>
      <c r="H104">
        <v>0</v>
      </c>
      <c r="I104">
        <v>0.0781026461713899</v>
      </c>
      <c r="J104">
        <v>0.39293905317514649</v>
      </c>
      <c r="K104">
        <v>0.51867065085948405</v>
      </c>
      <c r="L104">
        <v>0.32391008693283968</v>
      </c>
      <c r="M104">
        <v>0.64329645414866443</v>
      </c>
      <c r="N104">
        <v>0.93863581614892</v>
      </c>
      <c r="O104">
        <v>0.38022839702372108</v>
      </c>
      <c r="P104">
        <v>0.48326917888547077</v>
      </c>
      <c r="Q104">
        <v>0.1281838722609708</v>
      </c>
      <c r="R104">
        <v>0</v>
      </c>
      <c r="S104">
        <v>0</v>
      </c>
      <c r="T104">
        <v>0.034651118395850299</v>
      </c>
      <c r="U104">
        <v>0.20521514310319611</v>
      </c>
      <c r="V104">
        <v>0.1839944575355362</v>
      </c>
      <c r="W104" t="s">
        <v>146</v>
      </c>
      <c r="X104" t="s">
        <v>147</v>
      </c>
      <c r="Y104" t="s">
        <v>148</v>
      </c>
      <c r="Z104" t="s">
        <v>149</v>
      </c>
      <c r="AA104" t="s">
        <v>150</v>
      </c>
      <c r="AB104" t="s">
        <v>151</v>
      </c>
      <c r="AC104" t="s">
        <v>152</v>
      </c>
      <c r="AD104" t="s">
        <v>153</v>
      </c>
      <c r="AE104" t="s">
        <v>154</v>
      </c>
      <c r="AF104" t="s">
        <v>155</v>
      </c>
      <c r="AG104" t="s">
        <v>156</v>
      </c>
      <c r="AH104" t="s">
        <v>157</v>
      </c>
      <c r="AI104" t="s">
        <v>158</v>
      </c>
      <c r="AJ104">
        <v>0</v>
      </c>
      <c r="AK104">
        <v>0.36221184507966531</v>
      </c>
      <c r="AL104">
        <v>0</v>
      </c>
      <c r="AM104">
        <v>0.73780765313765384</v>
      </c>
      <c r="AN104">
        <v>0.3764771214897365</v>
      </c>
      <c r="AO104">
        <v>0.21078074438327779</v>
      </c>
      <c r="AP104">
        <v>0.14632836748154651</v>
      </c>
      <c r="AQ104">
        <v>0.035775145325509398</v>
      </c>
      <c r="AR104">
        <v>0.14542157900311439</v>
      </c>
      <c r="AS104">
        <v>0</v>
      </c>
      <c r="AT104">
        <v>0.93054200903732398</v>
      </c>
      <c r="AU104">
        <v>0.28019840638354149</v>
      </c>
      <c r="AV104">
        <v>0.39572517645092958</v>
      </c>
      <c r="AW104">
        <v>0</v>
      </c>
      <c r="AX104">
        <v>6.7408580000000002</v>
      </c>
      <c r="AY104">
        <v>33.811051999999997</v>
      </c>
      <c r="AZ104">
        <v>44.608058000000007</v>
      </c>
      <c r="BA104">
        <v>27.876802999999999</v>
      </c>
      <c r="BB104">
        <v>22.92361600000001</v>
      </c>
      <c r="BC104">
        <v>33.413396000000013</v>
      </c>
      <c r="BD104">
        <v>13.532498</v>
      </c>
      <c r="BE104">
        <v>17.230782999999999</v>
      </c>
      <c r="BF104">
        <v>4.5625800000000014</v>
      </c>
      <c r="BG104">
        <v>0</v>
      </c>
      <c r="BH104">
        <v>0</v>
      </c>
      <c r="BI104">
        <v>1.74518</v>
      </c>
      <c r="BJ104">
        <v>10.350106</v>
      </c>
      <c r="BK104">
        <v>9.278611999999999</v>
      </c>
      <c r="BL104">
        <v>0</v>
      </c>
      <c r="BM104">
        <v>10.667926</v>
      </c>
      <c r="BN104">
        <v>0</v>
      </c>
      <c r="BO104">
        <v>11.282762</v>
      </c>
      <c r="BP104">
        <v>17.017116000000001</v>
      </c>
      <c r="BQ104">
        <v>16.833359999999999</v>
      </c>
      <c r="BR104">
        <v>2.0520239999999998</v>
      </c>
      <c r="BS104">
        <v>1.74518</v>
      </c>
      <c r="BT104">
        <v>3.0707719999999998</v>
      </c>
      <c r="BU104">
        <v>0</v>
      </c>
      <c r="BV104">
        <v>29.710332999999999</v>
      </c>
      <c r="BW104">
        <v>10.834038</v>
      </c>
      <c r="BX104">
        <v>9.8232599999999994</v>
      </c>
    </row>
    <row r="105">
      <c r="A105" t="s">
        <v>400</v>
      </c>
      <c r="B105">
        <v>2007</v>
      </c>
      <c r="C105" t="s">
        <v>404</v>
      </c>
      <c r="D105">
        <v>158</v>
      </c>
      <c r="E105" t="s">
        <v>62</v>
      </c>
      <c r="F105" t="s">
        <v>250</v>
      </c>
      <c r="G105" t="s">
        <v>187</v>
      </c>
      <c r="H105">
        <v>2.4519717387941911</v>
      </c>
      <c r="I105">
        <v>4.7633271890220961</v>
      </c>
      <c r="J105">
        <v>9.8220882087331312</v>
      </c>
      <c r="K105">
        <v>8.269589190877495</v>
      </c>
      <c r="L105">
        <v>0.3821910526814149</v>
      </c>
      <c r="M105">
        <v>9.6034120678737835</v>
      </c>
      <c r="N105">
        <v>7.074517426929142</v>
      </c>
      <c r="O105">
        <v>1.564999437058181</v>
      </c>
      <c r="P105">
        <v>0.62416956749201669</v>
      </c>
      <c r="Q105">
        <v>0</v>
      </c>
      <c r="R105">
        <v>1.832764188411028</v>
      </c>
      <c r="S105">
        <v>2.616500084630029</v>
      </c>
      <c r="T105">
        <v>5.1727345921875516</v>
      </c>
      <c r="U105">
        <v>7.195254724057305</v>
      </c>
      <c r="V105">
        <v>13.70164652765696</v>
      </c>
      <c r="W105" t="s">
        <v>146</v>
      </c>
      <c r="X105" t="s">
        <v>147</v>
      </c>
      <c r="Y105" t="s">
        <v>148</v>
      </c>
      <c r="Z105" t="s">
        <v>149</v>
      </c>
      <c r="AA105" t="s">
        <v>150</v>
      </c>
      <c r="AB105" t="s">
        <v>151</v>
      </c>
      <c r="AC105" t="s">
        <v>152</v>
      </c>
      <c r="AD105" t="s">
        <v>153</v>
      </c>
      <c r="AE105" t="s">
        <v>154</v>
      </c>
      <c r="AF105" t="s">
        <v>155</v>
      </c>
      <c r="AG105" t="s">
        <v>156</v>
      </c>
      <c r="AH105" t="s">
        <v>157</v>
      </c>
      <c r="AI105" t="s">
        <v>158</v>
      </c>
      <c r="AJ105">
        <v>0.9286494687982122</v>
      </c>
      <c r="AK105">
        <v>5.1089902917218302</v>
      </c>
      <c r="AL105">
        <v>0.51553970458899268</v>
      </c>
      <c r="AM105">
        <v>9.2360024280118616</v>
      </c>
      <c r="AN105">
        <v>3.704806209699492</v>
      </c>
      <c r="AO105">
        <v>0.66027590078705833</v>
      </c>
      <c r="AP105">
        <v>0.62282721762571802</v>
      </c>
      <c r="AQ105">
        <v>2.4680188300736341</v>
      </c>
      <c r="AR105">
        <v>1.570144620777475</v>
      </c>
      <c r="AS105">
        <v>6.4418880304513548</v>
      </c>
      <c r="AT105">
        <v>21.899928609404249</v>
      </c>
      <c r="AU105">
        <v>11.565921025235269</v>
      </c>
      <c r="AV105">
        <v>2.9647571128132548</v>
      </c>
      <c r="AW105">
        <v>210.28202899999999</v>
      </c>
      <c r="AX105">
        <v>411.11170700000002</v>
      </c>
      <c r="AY105">
        <v>845.15685700000006</v>
      </c>
      <c r="AZ105">
        <v>711.22264900000005</v>
      </c>
      <c r="BA105">
        <v>32.892660999999997</v>
      </c>
      <c r="BB105">
        <v>342.2138099999998</v>
      </c>
      <c r="BC105">
        <v>251.8374520000001</v>
      </c>
      <c r="BD105">
        <v>55.699027000000001</v>
      </c>
      <c r="BE105">
        <v>22.254534</v>
      </c>
      <c r="BF105">
        <v>0</v>
      </c>
      <c r="BG105">
        <v>92.772909999999996</v>
      </c>
      <c r="BH105">
        <v>131.51440700000001</v>
      </c>
      <c r="BI105">
        <v>260.52125799999999</v>
      </c>
      <c r="BJ105">
        <v>362.89548599999989</v>
      </c>
      <c r="BK105">
        <v>690.95701900000017</v>
      </c>
      <c r="BL105">
        <v>20.476102000000001</v>
      </c>
      <c r="BM105">
        <v>150.47086699999991</v>
      </c>
      <c r="BN105">
        <v>7.3077179999999986</v>
      </c>
      <c r="BO105">
        <v>141.23954499999991</v>
      </c>
      <c r="BP105">
        <v>167.46068600000001</v>
      </c>
      <c r="BQ105">
        <v>52.730917000000012</v>
      </c>
      <c r="BR105">
        <v>8.7341669999999993</v>
      </c>
      <c r="BS105">
        <v>120.394678</v>
      </c>
      <c r="BT105">
        <v>33.155712999999999</v>
      </c>
      <c r="BU105">
        <v>288.67619500000001</v>
      </c>
      <c r="BV105">
        <v>699.2206319999998</v>
      </c>
      <c r="BW105">
        <v>447.20321399999989</v>
      </c>
      <c r="BX105">
        <v>73.595469000000023</v>
      </c>
    </row>
    <row r="106">
      <c r="A106" t="s">
        <v>400</v>
      </c>
      <c r="B106">
        <v>2007</v>
      </c>
      <c r="C106" t="s">
        <v>404</v>
      </c>
      <c r="D106">
        <v>159</v>
      </c>
      <c r="E106" t="s">
        <v>62</v>
      </c>
      <c r="F106" t="s">
        <v>251</v>
      </c>
      <c r="G106" t="s">
        <v>187</v>
      </c>
      <c r="H106">
        <v>0.42498369105298017</v>
      </c>
      <c r="I106">
        <v>1.335569225112482</v>
      </c>
      <c r="J106">
        <v>3.352799571417314</v>
      </c>
      <c r="K106">
        <v>2.083499446555598</v>
      </c>
      <c r="L106">
        <v>0.094534135412493697</v>
      </c>
      <c r="M106">
        <v>1.020156880649195</v>
      </c>
      <c r="N106">
        <v>0.88865341222265604</v>
      </c>
      <c r="O106">
        <v>0.58880909666525461</v>
      </c>
      <c r="P106">
        <v>0</v>
      </c>
      <c r="Q106">
        <v>0</v>
      </c>
      <c r="R106">
        <v>0.1407032763419768</v>
      </c>
      <c r="S106">
        <v>0.87706600387030875</v>
      </c>
      <c r="T106">
        <v>1.8429360867155939</v>
      </c>
      <c r="U106">
        <v>2.7176351375051881</v>
      </c>
      <c r="V106">
        <v>5.1063535063474488</v>
      </c>
      <c r="W106" t="s">
        <v>146</v>
      </c>
      <c r="X106" t="s">
        <v>147</v>
      </c>
      <c r="Y106" t="s">
        <v>148</v>
      </c>
      <c r="Z106" t="s">
        <v>149</v>
      </c>
      <c r="AA106" t="s">
        <v>150</v>
      </c>
      <c r="AB106" t="s">
        <v>151</v>
      </c>
      <c r="AC106" t="s">
        <v>152</v>
      </c>
      <c r="AD106" t="s">
        <v>153</v>
      </c>
      <c r="AE106" t="s">
        <v>154</v>
      </c>
      <c r="AF106" t="s">
        <v>155</v>
      </c>
      <c r="AG106" t="s">
        <v>156</v>
      </c>
      <c r="AH106" t="s">
        <v>157</v>
      </c>
      <c r="AI106" t="s">
        <v>158</v>
      </c>
      <c r="AJ106">
        <v>0.25317631287857462</v>
      </c>
      <c r="AK106">
        <v>1.5357535648555269</v>
      </c>
      <c r="AL106">
        <v>1.5664486872734109</v>
      </c>
      <c r="AM106">
        <v>3.599929453559231</v>
      </c>
      <c r="AN106">
        <v>0.72833607691552849</v>
      </c>
      <c r="AO106">
        <v>0.15304094028891699</v>
      </c>
      <c r="AP106">
        <v>1.0951991854277441</v>
      </c>
      <c r="AQ106">
        <v>0.14036358322546039</v>
      </c>
      <c r="AR106">
        <v>0</v>
      </c>
      <c r="AS106">
        <v>7.1522770204071184</v>
      </c>
      <c r="AT106">
        <v>1.8906332347327119</v>
      </c>
      <c r="AU106">
        <v>1.1367570422550739</v>
      </c>
      <c r="AV106">
        <v>0.29382592135833702</v>
      </c>
      <c r="AW106">
        <v>36.446762999999997</v>
      </c>
      <c r="AX106">
        <v>115.26987800000001</v>
      </c>
      <c r="AY106">
        <v>288.49685399999998</v>
      </c>
      <c r="AZ106">
        <v>179.1905209999999</v>
      </c>
      <c r="BA106">
        <v>8.1359290000000009</v>
      </c>
      <c r="BB106">
        <v>36.352888999999998</v>
      </c>
      <c r="BC106">
        <v>31.634131</v>
      </c>
      <c r="BD106">
        <v>20.955978000000002</v>
      </c>
      <c r="BE106">
        <v>0</v>
      </c>
      <c r="BF106">
        <v>0</v>
      </c>
      <c r="BG106">
        <v>7.1222760000000003</v>
      </c>
      <c r="BH106">
        <v>44.084391999999987</v>
      </c>
      <c r="BI106">
        <v>92.818221999999992</v>
      </c>
      <c r="BJ106">
        <v>137.06499099999999</v>
      </c>
      <c r="BK106">
        <v>257.50706600000001</v>
      </c>
      <c r="BL106">
        <v>5.5823689999999999</v>
      </c>
      <c r="BM106">
        <v>45.231279999999998</v>
      </c>
      <c r="BN106">
        <v>22.204236000000002</v>
      </c>
      <c r="BO106">
        <v>55.051133000000007</v>
      </c>
      <c r="BP106">
        <v>32.921467999999997</v>
      </c>
      <c r="BQ106">
        <v>12.222147</v>
      </c>
      <c r="BR106">
        <v>15.358437</v>
      </c>
      <c r="BS106">
        <v>6.8472039999999996</v>
      </c>
      <c r="BT106">
        <v>0</v>
      </c>
      <c r="BU106">
        <v>320.51040099999989</v>
      </c>
      <c r="BV106">
        <v>60.364113000000003</v>
      </c>
      <c r="BW106">
        <v>43.953386999999999</v>
      </c>
      <c r="BX106">
        <v>7.2937700000000003</v>
      </c>
    </row>
    <row r="107">
      <c r="A107" t="s">
        <v>400</v>
      </c>
      <c r="B107">
        <v>2007</v>
      </c>
      <c r="C107" t="s">
        <v>404</v>
      </c>
      <c r="D107">
        <v>160</v>
      </c>
      <c r="E107" t="s">
        <v>62</v>
      </c>
      <c r="F107" t="s">
        <v>252</v>
      </c>
      <c r="G107" t="s">
        <v>187</v>
      </c>
      <c r="H107">
        <v>1.4095983304219559</v>
      </c>
      <c r="I107">
        <v>3.0166388257811838</v>
      </c>
      <c r="J107">
        <v>4.272853403327022</v>
      </c>
      <c r="K107">
        <v>3.0011486051739702</v>
      </c>
      <c r="L107">
        <v>0.082433765057192507</v>
      </c>
      <c r="M107">
        <v>3.5452696534042709</v>
      </c>
      <c r="N107">
        <v>3.098566719168482</v>
      </c>
      <c r="O107">
        <v>0.98842932743640943</v>
      </c>
      <c r="P107">
        <v>0</v>
      </c>
      <c r="Q107">
        <v>0</v>
      </c>
      <c r="R107">
        <v>1.79068441679831</v>
      </c>
      <c r="S107">
        <v>0.74635411058304146</v>
      </c>
      <c r="T107">
        <v>3.305883698113842</v>
      </c>
      <c r="U107">
        <v>3.6505174644418572</v>
      </c>
      <c r="V107">
        <v>5.2258263274325758</v>
      </c>
      <c r="W107" t="s">
        <v>146</v>
      </c>
      <c r="X107" t="s">
        <v>147</v>
      </c>
      <c r="Y107" t="s">
        <v>148</v>
      </c>
      <c r="Z107" t="s">
        <v>149</v>
      </c>
      <c r="AA107" t="s">
        <v>150</v>
      </c>
      <c r="AB107" t="s">
        <v>151</v>
      </c>
      <c r="AC107" t="s">
        <v>152</v>
      </c>
      <c r="AD107" t="s">
        <v>153</v>
      </c>
      <c r="AE107" t="s">
        <v>154</v>
      </c>
      <c r="AF107" t="s">
        <v>155</v>
      </c>
      <c r="AG107" t="s">
        <v>156</v>
      </c>
      <c r="AH107" t="s">
        <v>157</v>
      </c>
      <c r="AI107" t="s">
        <v>158</v>
      </c>
      <c r="AJ107">
        <v>0.60544509869535779</v>
      </c>
      <c r="AK107">
        <v>1.5236914668409951</v>
      </c>
      <c r="AL107">
        <v>6.186235606618169</v>
      </c>
      <c r="AM107">
        <v>2.1778408250103118</v>
      </c>
      <c r="AN107">
        <v>1.8893237390375131</v>
      </c>
      <c r="AO107">
        <v>0.33376386388334489</v>
      </c>
      <c r="AP107">
        <v>2.4385963327713278</v>
      </c>
      <c r="AQ107">
        <v>4.9926459166224957</v>
      </c>
      <c r="AR107">
        <v>0.86537823589286611</v>
      </c>
      <c r="AS107">
        <v>5.1103531554659343</v>
      </c>
      <c r="AT107">
        <v>5.2926569079559629</v>
      </c>
      <c r="AU107">
        <v>0.53280372878807003</v>
      </c>
      <c r="AV107">
        <v>0.33158176892066399</v>
      </c>
      <c r="AW107">
        <v>120.88768899999999</v>
      </c>
      <c r="AX107">
        <v>260.35909099999998</v>
      </c>
      <c r="AY107">
        <v>367.66431699999993</v>
      </c>
      <c r="AZ107">
        <v>258.11256300000002</v>
      </c>
      <c r="BA107">
        <v>7.0945299999999998</v>
      </c>
      <c r="BB107">
        <v>126.334289</v>
      </c>
      <c r="BC107">
        <v>110.302244</v>
      </c>
      <c r="BD107">
        <v>35.178640000000001</v>
      </c>
      <c r="BE107">
        <v>0</v>
      </c>
      <c r="BF107">
        <v>0</v>
      </c>
      <c r="BG107">
        <v>90.64286899999999</v>
      </c>
      <c r="BH107">
        <v>37.514356999999997</v>
      </c>
      <c r="BI107">
        <v>166.498583</v>
      </c>
      <c r="BJ107">
        <v>184.11527600000011</v>
      </c>
      <c r="BK107">
        <v>263.5319320000001</v>
      </c>
      <c r="BL107">
        <v>13.349660999999999</v>
      </c>
      <c r="BM107">
        <v>44.876024999999998</v>
      </c>
      <c r="BN107">
        <v>87.689202000000009</v>
      </c>
      <c r="BO107">
        <v>33.304153999999997</v>
      </c>
      <c r="BP107">
        <v>85.399190000000004</v>
      </c>
      <c r="BQ107">
        <v>26.655031000000001</v>
      </c>
      <c r="BR107">
        <v>34.19745799999999</v>
      </c>
      <c r="BS107">
        <v>243.550815</v>
      </c>
      <c r="BT107">
        <v>18.273624000000002</v>
      </c>
      <c r="BU107">
        <v>229.00697700000009</v>
      </c>
      <c r="BV107">
        <v>168.98387999999991</v>
      </c>
      <c r="BW107">
        <v>20.601172999999999</v>
      </c>
      <c r="BX107">
        <v>8.2309999999999999</v>
      </c>
    </row>
    <row r="108">
      <c r="A108" t="s">
        <v>400</v>
      </c>
      <c r="B108">
        <v>2007</v>
      </c>
      <c r="C108" t="s">
        <v>404</v>
      </c>
      <c r="D108">
        <v>161</v>
      </c>
      <c r="E108" t="s">
        <v>62</v>
      </c>
      <c r="F108" t="s">
        <v>253</v>
      </c>
      <c r="G108" t="s">
        <v>187</v>
      </c>
      <c r="H108">
        <v>94.559417706258202</v>
      </c>
      <c r="I108">
        <v>87.948410271630294</v>
      </c>
      <c r="J108">
        <v>67.5595895422815</v>
      </c>
      <c r="K108">
        <v>14.443564268191659</v>
      </c>
      <c r="L108">
        <v>0.2319770223938793</v>
      </c>
      <c r="M108">
        <v>61.148304853920017</v>
      </c>
      <c r="N108">
        <v>14.8701788590378</v>
      </c>
      <c r="O108">
        <v>1.4976144135295391</v>
      </c>
      <c r="P108">
        <v>0.17636952840805939</v>
      </c>
      <c r="Q108">
        <v>0</v>
      </c>
      <c r="R108">
        <v>95.642941522591016</v>
      </c>
      <c r="S108">
        <v>94.720075267048614</v>
      </c>
      <c r="T108">
        <v>88.293652566920542</v>
      </c>
      <c r="U108">
        <v>80.30810741156489</v>
      </c>
      <c r="V108">
        <v>37.836511605630328</v>
      </c>
      <c r="W108" t="s">
        <v>146</v>
      </c>
      <c r="X108" t="s">
        <v>147</v>
      </c>
      <c r="Y108" t="s">
        <v>148</v>
      </c>
      <c r="Z108" t="s">
        <v>149</v>
      </c>
      <c r="AA108" t="s">
        <v>150</v>
      </c>
      <c r="AB108" t="s">
        <v>151</v>
      </c>
      <c r="AC108" t="s">
        <v>152</v>
      </c>
      <c r="AD108" t="s">
        <v>153</v>
      </c>
      <c r="AE108" t="s">
        <v>154</v>
      </c>
      <c r="AF108" t="s">
        <v>155</v>
      </c>
      <c r="AG108" t="s">
        <v>156</v>
      </c>
      <c r="AH108" t="s">
        <v>157</v>
      </c>
      <c r="AI108" t="s">
        <v>158</v>
      </c>
      <c r="AJ108">
        <v>86.58840831991462</v>
      </c>
      <c r="AK108">
        <v>8.4377739539988106</v>
      </c>
      <c r="AL108">
        <v>33.372745329671908</v>
      </c>
      <c r="AM108">
        <v>19.27147577550474</v>
      </c>
      <c r="AN108">
        <v>80.089260114859826</v>
      </c>
      <c r="AO108">
        <v>10.660039645581399</v>
      </c>
      <c r="AP108">
        <v>70.306661465253114</v>
      </c>
      <c r="AQ108">
        <v>88.518527540912373</v>
      </c>
      <c r="AR108">
        <v>73.913190339573617</v>
      </c>
      <c r="AS108">
        <v>76.364036383564198</v>
      </c>
      <c r="AT108">
        <v>50.064914365308532</v>
      </c>
      <c r="AU108">
        <v>62.222104985063851</v>
      </c>
      <c r="AV108">
        <v>43.805215766803173</v>
      </c>
      <c r="AW108">
        <v>8109.4516310000163</v>
      </c>
      <c r="AX108">
        <v>7590.6230330000008</v>
      </c>
      <c r="AY108">
        <v>5813.2699629999915</v>
      </c>
      <c r="AZ108">
        <v>1242.2128600000001</v>
      </c>
      <c r="BA108">
        <v>19.964731</v>
      </c>
      <c r="BB108">
        <v>2178.9957809999992</v>
      </c>
      <c r="BC108">
        <v>529.34606399999996</v>
      </c>
      <c r="BD108">
        <v>53.300763999999987</v>
      </c>
      <c r="BE108">
        <v>6.2883900000000006</v>
      </c>
      <c r="BF108">
        <v>0</v>
      </c>
      <c r="BG108">
        <v>4841.3615140000011</v>
      </c>
      <c r="BH108">
        <v>4760.960874000004</v>
      </c>
      <c r="BI108">
        <v>4446.8497329999982</v>
      </c>
      <c r="BJ108">
        <v>4050.3708049999991</v>
      </c>
      <c r="BK108">
        <v>1908.0482930000001</v>
      </c>
      <c r="BL108">
        <v>1909.216706999998</v>
      </c>
      <c r="BM108">
        <v>248.51077999999981</v>
      </c>
      <c r="BN108">
        <v>473.05495500000018</v>
      </c>
      <c r="BO108">
        <v>294.70482400000009</v>
      </c>
      <c r="BP108">
        <v>3620.1090370000029</v>
      </c>
      <c r="BQ108">
        <v>851.33148899999992</v>
      </c>
      <c r="BR108">
        <v>985.93976799999894</v>
      </c>
      <c r="BS108">
        <v>4318.1030430000064</v>
      </c>
      <c r="BT108">
        <v>1560.7763090000019</v>
      </c>
      <c r="BU108">
        <v>3422.0525650000018</v>
      </c>
      <c r="BV108">
        <v>1598.471925999999</v>
      </c>
      <c r="BW108">
        <v>2405.8546890000011</v>
      </c>
      <c r="BX108">
        <v>1087.396125999999</v>
      </c>
    </row>
    <row r="109">
      <c r="A109" t="s">
        <v>400</v>
      </c>
      <c r="B109">
        <v>2007</v>
      </c>
      <c r="C109" t="s">
        <v>404</v>
      </c>
      <c r="D109">
        <v>162</v>
      </c>
      <c r="E109" t="s">
        <v>62</v>
      </c>
      <c r="F109" t="s">
        <v>254</v>
      </c>
      <c r="G109" t="s">
        <v>187</v>
      </c>
      <c r="H109">
        <v>0.2504728279517921</v>
      </c>
      <c r="I109">
        <v>0.76390236519900534</v>
      </c>
      <c r="J109">
        <v>0.52571307242026188</v>
      </c>
      <c r="K109">
        <v>0.66391598751153835</v>
      </c>
      <c r="L109">
        <v>0.061330705865020797</v>
      </c>
      <c r="M109">
        <v>1.2245178296621611</v>
      </c>
      <c r="N109">
        <v>0.80253220193410579</v>
      </c>
      <c r="O109">
        <v>0.14830747247358331</v>
      </c>
      <c r="P109">
        <v>0</v>
      </c>
      <c r="Q109">
        <v>0</v>
      </c>
      <c r="R109">
        <v>0.15753841696740409</v>
      </c>
      <c r="S109">
        <v>0.20669775394075951</v>
      </c>
      <c r="T109">
        <v>0.39681663873550421</v>
      </c>
      <c r="U109">
        <v>0.88514178308516078</v>
      </c>
      <c r="V109">
        <v>0.68515698715456053</v>
      </c>
      <c r="W109" t="s">
        <v>146</v>
      </c>
      <c r="X109" t="s">
        <v>147</v>
      </c>
      <c r="Y109" t="s">
        <v>148</v>
      </c>
      <c r="Z109" t="s">
        <v>149</v>
      </c>
      <c r="AA109" t="s">
        <v>150</v>
      </c>
      <c r="AB109" t="s">
        <v>151</v>
      </c>
      <c r="AC109" t="s">
        <v>152</v>
      </c>
      <c r="AD109" t="s">
        <v>153</v>
      </c>
      <c r="AE109" t="s">
        <v>154</v>
      </c>
      <c r="AF109" t="s">
        <v>155</v>
      </c>
      <c r="AG109" t="s">
        <v>156</v>
      </c>
      <c r="AH109" t="s">
        <v>157</v>
      </c>
      <c r="AI109" t="s">
        <v>158</v>
      </c>
      <c r="AJ109">
        <v>0</v>
      </c>
      <c r="AK109">
        <v>0.066233889977859395</v>
      </c>
      <c r="AL109">
        <v>0.18173997912052789</v>
      </c>
      <c r="AM109">
        <v>0.49443977457212618</v>
      </c>
      <c r="AN109">
        <v>2.2947835606876068</v>
      </c>
      <c r="AO109">
        <v>0</v>
      </c>
      <c r="AP109">
        <v>0</v>
      </c>
      <c r="AQ109">
        <v>0.26003472219357221</v>
      </c>
      <c r="AR109">
        <v>0</v>
      </c>
      <c r="AS109">
        <v>0.35179036706431621</v>
      </c>
      <c r="AT109">
        <v>0.61779247502207535</v>
      </c>
      <c r="AU109">
        <v>0.42524782440537201</v>
      </c>
      <c r="AV109">
        <v>0.58791288631558136</v>
      </c>
      <c r="AW109">
        <v>21.480644999999999</v>
      </c>
      <c r="AX109">
        <v>65.930638999999999</v>
      </c>
      <c r="AY109">
        <v>45.235799</v>
      </c>
      <c r="AZ109">
        <v>57.099823999999991</v>
      </c>
      <c r="BA109">
        <v>5.2783290000000003</v>
      </c>
      <c r="BB109">
        <v>43.635210999999998</v>
      </c>
      <c r="BC109">
        <v>28.568403</v>
      </c>
      <c r="BD109">
        <v>5.2783290000000003</v>
      </c>
      <c r="BE109">
        <v>0</v>
      </c>
      <c r="BF109">
        <v>0</v>
      </c>
      <c r="BG109">
        <v>7.974456</v>
      </c>
      <c r="BH109">
        <v>10.389348999999999</v>
      </c>
      <c r="BI109">
        <v>19.985399999999998</v>
      </c>
      <c r="BJ109">
        <v>44.642471999999998</v>
      </c>
      <c r="BK109">
        <v>34.551616000000003</v>
      </c>
      <c r="BL109">
        <v>0</v>
      </c>
      <c r="BM109">
        <v>1.9507319999999999</v>
      </c>
      <c r="BN109">
        <v>2.5761440000000002</v>
      </c>
      <c r="BO109">
        <v>7.5611119999999996</v>
      </c>
      <c r="BP109">
        <v>103.72635099999999</v>
      </c>
      <c r="BQ109">
        <v>0</v>
      </c>
      <c r="BR109">
        <v>0</v>
      </c>
      <c r="BS109">
        <v>12.684991</v>
      </c>
      <c r="BT109">
        <v>0</v>
      </c>
      <c r="BU109">
        <v>15.764556000000001</v>
      </c>
      <c r="BV109">
        <v>19.724869999999999</v>
      </c>
      <c r="BW109">
        <v>16.442460000000001</v>
      </c>
      <c r="BX109">
        <v>14.59402</v>
      </c>
    </row>
    <row r="110">
      <c r="A110" t="s">
        <v>400</v>
      </c>
      <c r="B110">
        <v>2007</v>
      </c>
      <c r="C110" t="s">
        <v>404</v>
      </c>
      <c r="D110">
        <v>163</v>
      </c>
      <c r="E110" t="s">
        <v>62</v>
      </c>
      <c r="F110" t="s">
        <v>255</v>
      </c>
      <c r="G110" t="s">
        <v>187</v>
      </c>
      <c r="H110">
        <v>0.46552024166756589</v>
      </c>
      <c r="I110">
        <v>0.56418896201991264</v>
      </c>
      <c r="J110">
        <v>2.3223295356509608</v>
      </c>
      <c r="K110">
        <v>1.3892196154135219</v>
      </c>
      <c r="L110">
        <v>0.084638395626718793</v>
      </c>
      <c r="M110">
        <v>2.503713687003589</v>
      </c>
      <c r="N110">
        <v>0.75802867166194254</v>
      </c>
      <c r="O110">
        <v>0.35871666847943268</v>
      </c>
      <c r="P110">
        <v>0.1057432139128711</v>
      </c>
      <c r="Q110">
        <v>0</v>
      </c>
      <c r="R110">
        <v>0.18018926519938991</v>
      </c>
      <c r="S110">
        <v>0.13382158627495669</v>
      </c>
      <c r="T110">
        <v>0.2937438077044876</v>
      </c>
      <c r="U110">
        <v>1.8607456385642569</v>
      </c>
      <c r="V110">
        <v>3.1327337970546472</v>
      </c>
      <c r="W110" t="s">
        <v>146</v>
      </c>
      <c r="X110" t="s">
        <v>147</v>
      </c>
      <c r="Y110" t="s">
        <v>148</v>
      </c>
      <c r="Z110" t="s">
        <v>149</v>
      </c>
      <c r="AA110" t="s">
        <v>150</v>
      </c>
      <c r="AB110" t="s">
        <v>151</v>
      </c>
      <c r="AC110" t="s">
        <v>152</v>
      </c>
      <c r="AD110" t="s">
        <v>153</v>
      </c>
      <c r="AE110" t="s">
        <v>154</v>
      </c>
      <c r="AF110" t="s">
        <v>155</v>
      </c>
      <c r="AG110" t="s">
        <v>156</v>
      </c>
      <c r="AH110" t="s">
        <v>157</v>
      </c>
      <c r="AI110" t="s">
        <v>158</v>
      </c>
      <c r="AJ110">
        <v>0</v>
      </c>
      <c r="AK110">
        <v>0.62188721590775886</v>
      </c>
      <c r="AL110">
        <v>4.7778017741251038</v>
      </c>
      <c r="AM110">
        <v>1.6412023753374561</v>
      </c>
      <c r="AN110">
        <v>1.505105560000739</v>
      </c>
      <c r="AO110">
        <v>0.14216757612165529</v>
      </c>
      <c r="AP110">
        <v>3.2754575896596569</v>
      </c>
      <c r="AQ110">
        <v>0.29004215594274829</v>
      </c>
      <c r="AR110">
        <v>0.058155049704296698</v>
      </c>
      <c r="AS110">
        <v>0.53533312846261549</v>
      </c>
      <c r="AT110">
        <v>3.5185534444542208</v>
      </c>
      <c r="AU110">
        <v>0.33306478588790189</v>
      </c>
      <c r="AV110">
        <v>0.57069625527752543</v>
      </c>
      <c r="AW110">
        <v>39.923192999999998</v>
      </c>
      <c r="AX110">
        <v>48.693838999999997</v>
      </c>
      <c r="AY110">
        <v>199.82845699999999</v>
      </c>
      <c r="AZ110">
        <v>119.47926699999999</v>
      </c>
      <c r="BA110">
        <v>7.284268</v>
      </c>
      <c r="BB110">
        <v>89.218851999999998</v>
      </c>
      <c r="BC110">
        <v>26.984173999999999</v>
      </c>
      <c r="BD110">
        <v>12.766886</v>
      </c>
      <c r="BE110">
        <v>3.770235</v>
      </c>
      <c r="BF110">
        <v>0</v>
      </c>
      <c r="BG110">
        <v>9.121022</v>
      </c>
      <c r="BH110">
        <v>6.7263390000000003</v>
      </c>
      <c r="BI110">
        <v>14.794207</v>
      </c>
      <c r="BJ110">
        <v>93.847433999999993</v>
      </c>
      <c r="BK110">
        <v>157.97987499999999</v>
      </c>
      <c r="BL110">
        <v>0</v>
      </c>
      <c r="BM110">
        <v>18.315930000000002</v>
      </c>
      <c r="BN110">
        <v>67.724809000000008</v>
      </c>
      <c r="BO110">
        <v>25.097728</v>
      </c>
      <c r="BP110">
        <v>68.032171000000005</v>
      </c>
      <c r="BQ110">
        <v>11.353778999999999</v>
      </c>
      <c r="BR110">
        <v>45.933113999999989</v>
      </c>
      <c r="BS110">
        <v>14.148811</v>
      </c>
      <c r="BT110">
        <v>1.2280219999999999</v>
      </c>
      <c r="BU110">
        <v>23.989540000000002</v>
      </c>
      <c r="BV110">
        <v>112.340328</v>
      </c>
      <c r="BW110">
        <v>12.878147999999999</v>
      </c>
      <c r="BX110">
        <v>14.166644</v>
      </c>
    </row>
    <row r="111">
      <c r="A111" t="s">
        <v>400</v>
      </c>
      <c r="B111">
        <v>2007</v>
      </c>
      <c r="C111" t="s">
        <v>404</v>
      </c>
      <c r="D111">
        <v>164</v>
      </c>
      <c r="E111" t="s">
        <v>62</v>
      </c>
      <c r="F111" t="s">
        <v>256</v>
      </c>
      <c r="G111" t="s">
        <v>187</v>
      </c>
      <c r="H111">
        <v>0.32365612042543018</v>
      </c>
      <c r="I111">
        <v>0.40746320612990811</v>
      </c>
      <c r="J111">
        <v>0.26359649029334581</v>
      </c>
      <c r="K111">
        <v>0.12615340270847489</v>
      </c>
      <c r="L111">
        <v>0.14725490941347569</v>
      </c>
      <c r="M111">
        <v>0.6630818276786864</v>
      </c>
      <c r="N111">
        <v>0.089965096533064698</v>
      </c>
      <c r="O111">
        <v>0</v>
      </c>
      <c r="P111">
        <v>0</v>
      </c>
      <c r="Q111">
        <v>0</v>
      </c>
      <c r="R111">
        <v>0.25517891369086559</v>
      </c>
      <c r="S111">
        <v>0.4644708782496067</v>
      </c>
      <c r="T111">
        <v>0.21346761147426899</v>
      </c>
      <c r="U111">
        <v>0.28605389366873668</v>
      </c>
      <c r="V111">
        <v>0.41357762445712731</v>
      </c>
      <c r="W111" t="s">
        <v>146</v>
      </c>
      <c r="X111" t="s">
        <v>147</v>
      </c>
      <c r="Y111" t="s">
        <v>148</v>
      </c>
      <c r="Z111" t="s">
        <v>149</v>
      </c>
      <c r="AA111" t="s">
        <v>150</v>
      </c>
      <c r="AB111" t="s">
        <v>151</v>
      </c>
      <c r="AC111" t="s">
        <v>152</v>
      </c>
      <c r="AD111" t="s">
        <v>153</v>
      </c>
      <c r="AE111" t="s">
        <v>154</v>
      </c>
      <c r="AF111" t="s">
        <v>155</v>
      </c>
      <c r="AG111" t="s">
        <v>156</v>
      </c>
      <c r="AH111" t="s">
        <v>157</v>
      </c>
      <c r="AI111" t="s">
        <v>158</v>
      </c>
      <c r="AJ111">
        <v>0.80016209396862148</v>
      </c>
      <c r="AK111">
        <v>0</v>
      </c>
      <c r="AL111">
        <v>0.2259320717367492</v>
      </c>
      <c r="AM111">
        <v>0.72605871919542098</v>
      </c>
      <c r="AN111">
        <v>0.69973469634340191</v>
      </c>
      <c r="AO111">
        <v>0</v>
      </c>
      <c r="AP111">
        <v>0</v>
      </c>
      <c r="AQ111">
        <v>0.23524846548015291</v>
      </c>
      <c r="AR111">
        <v>0</v>
      </c>
      <c r="AS111">
        <v>0.60368646025357497</v>
      </c>
      <c r="AT111">
        <v>0</v>
      </c>
      <c r="AU111">
        <v>0</v>
      </c>
      <c r="AV111">
        <v>0.28291143872408597</v>
      </c>
      <c r="AW111">
        <v>27.756872000000001</v>
      </c>
      <c r="AX111">
        <v>35.167202999999994</v>
      </c>
      <c r="AY111">
        <v>22.681570000000001</v>
      </c>
      <c r="AZ111">
        <v>10.849772</v>
      </c>
      <c r="BA111">
        <v>12.673258000000001</v>
      </c>
      <c r="BB111">
        <v>23.62866</v>
      </c>
      <c r="BC111">
        <v>3.2025619999999999</v>
      </c>
      <c r="BD111">
        <v>0</v>
      </c>
      <c r="BE111">
        <v>0</v>
      </c>
      <c r="BF111">
        <v>0</v>
      </c>
      <c r="BG111">
        <v>12.916931999999999</v>
      </c>
      <c r="BH111">
        <v>23.345924</v>
      </c>
      <c r="BI111">
        <v>10.751151</v>
      </c>
      <c r="BJ111">
        <v>14.427239999999999</v>
      </c>
      <c r="BK111">
        <v>20.856206</v>
      </c>
      <c r="BL111">
        <v>17.643041</v>
      </c>
      <c r="BM111">
        <v>0</v>
      </c>
      <c r="BN111">
        <v>3.2025619999999999</v>
      </c>
      <c r="BO111">
        <v>11.103094</v>
      </c>
      <c r="BP111">
        <v>31.628658999999999</v>
      </c>
      <c r="BQ111">
        <v>0</v>
      </c>
      <c r="BR111">
        <v>0</v>
      </c>
      <c r="BS111">
        <v>11.47587</v>
      </c>
      <c r="BT111">
        <v>0</v>
      </c>
      <c r="BU111">
        <v>27.052613999999998</v>
      </c>
      <c r="BV111">
        <v>0</v>
      </c>
      <c r="BW111">
        <v>0</v>
      </c>
      <c r="BX111">
        <v>7.0228349999999997</v>
      </c>
    </row>
    <row r="112">
      <c r="A112" t="s">
        <v>400</v>
      </c>
      <c r="B112">
        <v>2007</v>
      </c>
      <c r="C112" t="s">
        <v>404</v>
      </c>
      <c r="D112">
        <v>165</v>
      </c>
      <c r="E112" t="s">
        <v>62</v>
      </c>
      <c r="F112" t="s">
        <v>257</v>
      </c>
      <c r="G112" t="s">
        <v>187</v>
      </c>
      <c r="H112">
        <v>0</v>
      </c>
      <c r="I112">
        <v>0.12858698458364151</v>
      </c>
      <c r="J112">
        <v>0.0172321947514548</v>
      </c>
      <c r="K112">
        <v>0.68272039029818898</v>
      </c>
      <c r="L112">
        <v>0</v>
      </c>
      <c r="M112">
        <v>0.041610421611253202</v>
      </c>
      <c r="N112">
        <v>0</v>
      </c>
      <c r="O112">
        <v>1.566276521385223</v>
      </c>
      <c r="P112">
        <v>0</v>
      </c>
      <c r="Q112">
        <v>0</v>
      </c>
      <c r="R112">
        <v>0</v>
      </c>
      <c r="S112">
        <v>0</v>
      </c>
      <c r="T112">
        <v>0.22035528518912459</v>
      </c>
      <c r="U112">
        <v>0</v>
      </c>
      <c r="V112">
        <v>0.0589467222484042</v>
      </c>
      <c r="W112" t="s">
        <v>146</v>
      </c>
      <c r="X112" t="s">
        <v>147</v>
      </c>
      <c r="Y112" t="s">
        <v>148</v>
      </c>
      <c r="Z112" t="s">
        <v>149</v>
      </c>
      <c r="AA112" t="s">
        <v>150</v>
      </c>
      <c r="AB112" t="s">
        <v>151</v>
      </c>
      <c r="AC112" t="s">
        <v>152</v>
      </c>
      <c r="AD112" t="s">
        <v>153</v>
      </c>
      <c r="AE112" t="s">
        <v>154</v>
      </c>
      <c r="AF112" t="s">
        <v>155</v>
      </c>
      <c r="AG112" t="s">
        <v>156</v>
      </c>
      <c r="AH112" t="s">
        <v>157</v>
      </c>
      <c r="AI112" t="s">
        <v>158</v>
      </c>
      <c r="AJ112">
        <v>0</v>
      </c>
      <c r="AK112">
        <v>0</v>
      </c>
      <c r="AL112">
        <v>0</v>
      </c>
      <c r="AM112">
        <v>0.19438630432809989</v>
      </c>
      <c r="AN112">
        <v>0</v>
      </c>
      <c r="AO112">
        <v>0.63540887525488043</v>
      </c>
      <c r="AP112">
        <v>0.1057353421689903</v>
      </c>
      <c r="AQ112">
        <v>0</v>
      </c>
      <c r="AR112">
        <v>0</v>
      </c>
      <c r="AS112">
        <v>0.24765587895123289</v>
      </c>
      <c r="AT112">
        <v>0</v>
      </c>
      <c r="AU112">
        <v>0</v>
      </c>
      <c r="AV112">
        <v>0.20140202520750081</v>
      </c>
      <c r="AW112">
        <v>0</v>
      </c>
      <c r="AX112">
        <v>11.098044</v>
      </c>
      <c r="AY112">
        <v>1.4827710000000001</v>
      </c>
      <c r="AZ112">
        <v>58.717089000000001</v>
      </c>
      <c r="BA112">
        <v>0</v>
      </c>
      <c r="BB112">
        <v>1.4827710000000001</v>
      </c>
      <c r="BC112">
        <v>0</v>
      </c>
      <c r="BD112">
        <v>55.744478999999998</v>
      </c>
      <c r="BE112">
        <v>0</v>
      </c>
      <c r="BF112">
        <v>0</v>
      </c>
      <c r="BG112">
        <v>0</v>
      </c>
      <c r="BH112">
        <v>0</v>
      </c>
      <c r="BI112">
        <v>11.098044</v>
      </c>
      <c r="BJ112">
        <v>0</v>
      </c>
      <c r="BK112">
        <v>2.97261</v>
      </c>
      <c r="BL112">
        <v>0</v>
      </c>
      <c r="BM112">
        <v>0</v>
      </c>
      <c r="BN112">
        <v>0</v>
      </c>
      <c r="BO112">
        <v>2.97261</v>
      </c>
      <c r="BP112">
        <v>0</v>
      </c>
      <c r="BQ112">
        <v>50.744987999999999</v>
      </c>
      <c r="BR112">
        <v>1.4827710000000001</v>
      </c>
      <c r="BS112">
        <v>0</v>
      </c>
      <c r="BT112">
        <v>0</v>
      </c>
      <c r="BU112">
        <v>11.098044</v>
      </c>
      <c r="BV112">
        <v>0</v>
      </c>
      <c r="BW112">
        <v>0</v>
      </c>
      <c r="BX112">
        <v>4.9994909999999999</v>
      </c>
    </row>
    <row r="113">
      <c r="A113" t="s">
        <v>400</v>
      </c>
      <c r="B113">
        <v>2013</v>
      </c>
      <c r="C113" t="s">
        <v>405</v>
      </c>
      <c r="D113">
        <v>16</v>
      </c>
      <c r="E113" t="s">
        <v>13</v>
      </c>
      <c r="F113" t="s">
        <v>14</v>
      </c>
      <c r="G113" t="s">
        <v>410</v>
      </c>
      <c r="H113">
        <v>64.867904545536803</v>
      </c>
      <c r="I113">
        <v>74.281146333153615</v>
      </c>
      <c r="J113">
        <v>87.101611861870524</v>
      </c>
      <c r="K113">
        <v>97.906980195493588</v>
      </c>
      <c r="L113">
        <v>99.723087388555939</v>
      </c>
      <c r="M113">
        <v>94.477556119762866</v>
      </c>
      <c r="N113">
        <v>96.747336648269325</v>
      </c>
      <c r="O113">
        <v>98.755163766617812</v>
      </c>
      <c r="P113">
        <v>99.606044793739429</v>
      </c>
      <c r="Q113">
        <v>99.823864169877453</v>
      </c>
      <c r="R113">
        <v>62.81503137724166</v>
      </c>
      <c r="S113">
        <v>61.017264593681652</v>
      </c>
      <c r="T113">
        <v>69.285639436047973</v>
      </c>
      <c r="U113">
        <v>79.578192507468444</v>
      </c>
      <c r="V113">
        <v>93.484564352523265</v>
      </c>
      <c r="W113" t="s">
        <v>146</v>
      </c>
      <c r="X113" t="s">
        <v>147</v>
      </c>
      <c r="Y113" t="s">
        <v>148</v>
      </c>
      <c r="Z113" t="s">
        <v>149</v>
      </c>
      <c r="AA113" t="s">
        <v>150</v>
      </c>
      <c r="AB113" t="s">
        <v>151</v>
      </c>
      <c r="AC113" t="s">
        <v>152</v>
      </c>
      <c r="AD113" t="s">
        <v>153</v>
      </c>
      <c r="AE113" t="s">
        <v>154</v>
      </c>
      <c r="AF113" t="s">
        <v>155</v>
      </c>
      <c r="AG113" t="s">
        <v>156</v>
      </c>
      <c r="AH113" t="s">
        <v>157</v>
      </c>
      <c r="AI113" t="s">
        <v>158</v>
      </c>
      <c r="AJ113">
        <v>87.072399315641007</v>
      </c>
      <c r="AK113">
        <v>99.597407039930417</v>
      </c>
      <c r="AL113">
        <v>93.215341368279894</v>
      </c>
      <c r="AM113">
        <v>94.747432283236691</v>
      </c>
      <c r="AN113">
        <v>70.949204764585858</v>
      </c>
      <c r="AO113">
        <v>99.370777460223707</v>
      </c>
      <c r="AP113">
        <v>88.041894365271617</v>
      </c>
      <c r="AQ113">
        <v>64.18734059615862</v>
      </c>
      <c r="AR113">
        <v>97.124190931837276</v>
      </c>
      <c r="AS113">
        <v>65.704267964900779</v>
      </c>
      <c r="AT113">
        <v>88.474725927144121</v>
      </c>
      <c r="AU113">
        <v>83.371365639822812</v>
      </c>
      <c r="AV113">
        <v>98.495685551913283</v>
      </c>
      <c r="AW113"/>
      <c r="AX113"/>
      <c r="AY113"/>
      <c r="AZ113"/>
      <c r="BA113"/>
      <c r="BB113"/>
      <c r="BC113"/>
      <c r="BD113"/>
      <c r="BE113"/>
      <c r="BF113"/>
      <c r="BG113"/>
      <c r="BH113"/>
      <c r="BI113"/>
      <c r="BJ113"/>
      <c r="BK113"/>
      <c r="BL113"/>
      <c r="BM113"/>
      <c r="BN113"/>
      <c r="BO113"/>
      <c r="BP113"/>
      <c r="BQ113"/>
      <c r="BR113"/>
      <c r="BS113"/>
      <c r="BT113"/>
      <c r="BU113"/>
      <c r="BV113"/>
      <c r="BW113"/>
      <c r="BX113"/>
    </row>
    <row r="114">
      <c r="A114" t="s">
        <v>400</v>
      </c>
      <c r="B114">
        <v>2013</v>
      </c>
      <c r="C114" t="s">
        <v>405</v>
      </c>
      <c r="D114">
        <v>17</v>
      </c>
      <c r="E114" t="s">
        <v>13</v>
      </c>
      <c r="F114" t="s">
        <v>51</v>
      </c>
      <c r="G114" t="s">
        <v>187</v>
      </c>
      <c r="H114">
        <v>35.132095454463162</v>
      </c>
      <c r="I114">
        <v>25.718853666846339</v>
      </c>
      <c r="J114">
        <v>12.89838813812953</v>
      </c>
      <c r="K114">
        <v>2.0930198045063291</v>
      </c>
      <c r="L114">
        <v>0.27691261144408907</v>
      </c>
      <c r="M114">
        <v>5.5224438802371409</v>
      </c>
      <c r="N114">
        <v>3.2526633517306669</v>
      </c>
      <c r="O114">
        <v>1.244836233382175</v>
      </c>
      <c r="P114">
        <v>0.39395520626057962</v>
      </c>
      <c r="Q114">
        <v>0.1761358301225473</v>
      </c>
      <c r="R114">
        <v>37.184968622758419</v>
      </c>
      <c r="S114">
        <v>38.982735406318668</v>
      </c>
      <c r="T114">
        <v>30.714360563952098</v>
      </c>
      <c r="U114">
        <v>20.421807492531769</v>
      </c>
      <c r="V114">
        <v>6.5154356474767123</v>
      </c>
      <c r="W114" t="s">
        <v>146</v>
      </c>
      <c r="X114" t="s">
        <v>147</v>
      </c>
      <c r="Y114" t="s">
        <v>148</v>
      </c>
      <c r="Z114" t="s">
        <v>149</v>
      </c>
      <c r="AA114" t="s">
        <v>150</v>
      </c>
      <c r="AB114" t="s">
        <v>151</v>
      </c>
      <c r="AC114" t="s">
        <v>152</v>
      </c>
      <c r="AD114" t="s">
        <v>153</v>
      </c>
      <c r="AE114" t="s">
        <v>154</v>
      </c>
      <c r="AF114" t="s">
        <v>155</v>
      </c>
      <c r="AG114" t="s">
        <v>156</v>
      </c>
      <c r="AH114" t="s">
        <v>157</v>
      </c>
      <c r="AI114" t="s">
        <v>158</v>
      </c>
      <c r="AJ114">
        <v>12.92760068435906</v>
      </c>
      <c r="AK114">
        <v>0.40259296006957451</v>
      </c>
      <c r="AL114">
        <v>6.7846586317200401</v>
      </c>
      <c r="AM114">
        <v>5.2525677167633216</v>
      </c>
      <c r="AN114">
        <v>29.05079523541427</v>
      </c>
      <c r="AO114">
        <v>0.6292225397762885</v>
      </c>
      <c r="AP114">
        <v>11.95810563472833</v>
      </c>
      <c r="AQ114">
        <v>35.812659403841472</v>
      </c>
      <c r="AR114">
        <v>2.8758090681627682</v>
      </c>
      <c r="AS114">
        <v>34.295732035099419</v>
      </c>
      <c r="AT114">
        <v>11.525274072855661</v>
      </c>
      <c r="AU114">
        <v>16.628634360177202</v>
      </c>
      <c r="AV114">
        <v>1.504314448086765</v>
      </c>
      <c r="AW114"/>
      <c r="AX114"/>
      <c r="AY114"/>
      <c r="AZ114"/>
      <c r="BA114"/>
      <c r="BB114"/>
      <c r="BC114"/>
      <c r="BD114"/>
      <c r="BE114"/>
      <c r="BF114"/>
      <c r="BG114"/>
      <c r="BH114"/>
      <c r="BI114"/>
      <c r="BJ114"/>
      <c r="BK114"/>
      <c r="BL114"/>
      <c r="BM114"/>
      <c r="BN114"/>
      <c r="BO114"/>
      <c r="BP114"/>
      <c r="BQ114"/>
      <c r="BR114"/>
      <c r="BS114"/>
      <c r="BT114"/>
      <c r="BU114"/>
      <c r="BV114"/>
      <c r="BW114"/>
      <c r="BX114"/>
    </row>
    <row r="115">
      <c r="A115" t="s">
        <v>400</v>
      </c>
      <c r="B115">
        <v>2013</v>
      </c>
      <c r="C115" t="s">
        <v>405</v>
      </c>
      <c r="D115">
        <v>18</v>
      </c>
      <c r="E115" t="s">
        <v>60</v>
      </c>
      <c r="F115" t="s">
        <v>15</v>
      </c>
      <c r="G115" t="s">
        <v>411</v>
      </c>
      <c r="H115">
        <v>51.115908781883</v>
      </c>
      <c r="I115">
        <v>63.658942407512647</v>
      </c>
      <c r="J115">
        <v>82.136819985743898</v>
      </c>
      <c r="K115">
        <v>96.927910393538653</v>
      </c>
      <c r="L115">
        <v>99.523641213778831</v>
      </c>
      <c r="M115">
        <v>86.54144140570277</v>
      </c>
      <c r="N115">
        <v>94.909137251952203</v>
      </c>
      <c r="O115">
        <v>98.755163766617812</v>
      </c>
      <c r="P115">
        <v>99.307226659358221</v>
      </c>
      <c r="Q115">
        <v>99.823864169877453</v>
      </c>
      <c r="R115">
        <v>48.05349900358987</v>
      </c>
      <c r="S115">
        <v>49.240932527101087</v>
      </c>
      <c r="T115">
        <v>57.64565201079192</v>
      </c>
      <c r="U115">
        <v>73.609828069408309</v>
      </c>
      <c r="V115">
        <v>89.090789827954666</v>
      </c>
      <c r="W115" t="s">
        <v>146</v>
      </c>
      <c r="X115" t="s">
        <v>147</v>
      </c>
      <c r="Y115" t="s">
        <v>148</v>
      </c>
      <c r="Z115" t="s">
        <v>149</v>
      </c>
      <c r="AA115" t="s">
        <v>150</v>
      </c>
      <c r="AB115" t="s">
        <v>151</v>
      </c>
      <c r="AC115" t="s">
        <v>152</v>
      </c>
      <c r="AD115" t="s">
        <v>153</v>
      </c>
      <c r="AE115" t="s">
        <v>154</v>
      </c>
      <c r="AF115" t="s">
        <v>155</v>
      </c>
      <c r="AG115" t="s">
        <v>156</v>
      </c>
      <c r="AH115" t="s">
        <v>157</v>
      </c>
      <c r="AI115" t="s">
        <v>158</v>
      </c>
      <c r="AJ115">
        <v>79.932462571758435</v>
      </c>
      <c r="AK115">
        <v>98.003848527291538</v>
      </c>
      <c r="AL115">
        <v>91.537465223650855</v>
      </c>
      <c r="AM115">
        <v>93.515715663554616</v>
      </c>
      <c r="AN115">
        <v>58.178347906960397</v>
      </c>
      <c r="AO115">
        <v>98.07895735324081</v>
      </c>
      <c r="AP115">
        <v>77.036657569612657</v>
      </c>
      <c r="AQ115">
        <v>52.826181310638539</v>
      </c>
      <c r="AR115">
        <v>89.937000802881315</v>
      </c>
      <c r="AS115">
        <v>59.199545436375601</v>
      </c>
      <c r="AT115">
        <v>86.43980723081981</v>
      </c>
      <c r="AU115">
        <v>72.032859912806913</v>
      </c>
      <c r="AV115">
        <v>94.555858129836736</v>
      </c>
      <c r="AW115"/>
      <c r="AX115"/>
      <c r="AY115"/>
      <c r="AZ115"/>
      <c r="BA115"/>
      <c r="BB115"/>
      <c r="BC115"/>
      <c r="BD115"/>
      <c r="BE115"/>
      <c r="BF115"/>
      <c r="BG115"/>
      <c r="BH115"/>
      <c r="BI115"/>
      <c r="BJ115"/>
      <c r="BK115"/>
      <c r="BL115"/>
      <c r="BM115"/>
      <c r="BN115"/>
      <c r="BO115"/>
      <c r="BP115"/>
      <c r="BQ115"/>
      <c r="BR115"/>
      <c r="BS115"/>
      <c r="BT115"/>
      <c r="BU115"/>
      <c r="BV115"/>
      <c r="BW115"/>
      <c r="BX115"/>
    </row>
    <row r="116">
      <c r="A116" t="s">
        <v>400</v>
      </c>
      <c r="B116">
        <v>2013</v>
      </c>
      <c r="C116" t="s">
        <v>405</v>
      </c>
      <c r="D116">
        <v>19</v>
      </c>
      <c r="E116" t="s">
        <v>60</v>
      </c>
      <c r="F116" t="s">
        <v>16</v>
      </c>
      <c r="G116" t="s">
        <v>412</v>
      </c>
      <c r="H116">
        <v>13.751995763653801</v>
      </c>
      <c r="I116">
        <v>10.622203925640971</v>
      </c>
      <c r="J116">
        <v>4.9647918761266201</v>
      </c>
      <c r="K116">
        <v>0.97906980195493587</v>
      </c>
      <c r="L116">
        <v>0.19944617477711191</v>
      </c>
      <c r="M116">
        <v>7.9361147140600812</v>
      </c>
      <c r="N116">
        <v>1.838199396317117</v>
      </c>
      <c r="O116">
        <v>0</v>
      </c>
      <c r="P116">
        <v>0.29881813438121829</v>
      </c>
      <c r="Q116">
        <v>0</v>
      </c>
      <c r="R116">
        <v>14.761532373651789</v>
      </c>
      <c r="S116">
        <v>11.77633206658056</v>
      </c>
      <c r="T116">
        <v>11.639987425256059</v>
      </c>
      <c r="U116">
        <v>5.9683644380601333</v>
      </c>
      <c r="V116">
        <v>4.3937745245685944</v>
      </c>
      <c r="W116" t="s">
        <v>146</v>
      </c>
      <c r="X116" t="s">
        <v>147</v>
      </c>
      <c r="Y116" t="s">
        <v>148</v>
      </c>
      <c r="Z116" t="s">
        <v>149</v>
      </c>
      <c r="AA116" t="s">
        <v>150</v>
      </c>
      <c r="AB116" t="s">
        <v>151</v>
      </c>
      <c r="AC116" t="s">
        <v>152</v>
      </c>
      <c r="AD116" t="s">
        <v>153</v>
      </c>
      <c r="AE116" t="s">
        <v>154</v>
      </c>
      <c r="AF116" t="s">
        <v>155</v>
      </c>
      <c r="AG116" t="s">
        <v>156</v>
      </c>
      <c r="AH116" t="s">
        <v>157</v>
      </c>
      <c r="AI116" t="s">
        <v>158</v>
      </c>
      <c r="AJ116">
        <v>7.1399367438825614</v>
      </c>
      <c r="AK116">
        <v>1.5935585126388869</v>
      </c>
      <c r="AL116">
        <v>1.677876144629038</v>
      </c>
      <c r="AM116">
        <v>1.231716619682077</v>
      </c>
      <c r="AN116">
        <v>12.77085685762545</v>
      </c>
      <c r="AO116">
        <v>1.2918201069829081</v>
      </c>
      <c r="AP116">
        <v>11.00523679565895</v>
      </c>
      <c r="AQ116">
        <v>11.361159285520079</v>
      </c>
      <c r="AR116">
        <v>7.1871901289559581</v>
      </c>
      <c r="AS116">
        <v>6.5047225285251784</v>
      </c>
      <c r="AT116">
        <v>2.0349186963243149</v>
      </c>
      <c r="AU116">
        <v>11.3385057270159</v>
      </c>
      <c r="AV116">
        <v>3.9398274220765308</v>
      </c>
      <c r="AW116"/>
      <c r="AX116"/>
      <c r="AY116"/>
      <c r="AZ116"/>
      <c r="BA116"/>
      <c r="BB116"/>
      <c r="BC116"/>
      <c r="BD116"/>
      <c r="BE116"/>
      <c r="BF116"/>
      <c r="BG116"/>
      <c r="BH116"/>
      <c r="BI116"/>
      <c r="BJ116"/>
      <c r="BK116"/>
      <c r="BL116"/>
      <c r="BM116"/>
      <c r="BN116"/>
      <c r="BO116"/>
      <c r="BP116"/>
      <c r="BQ116"/>
      <c r="BR116"/>
      <c r="BS116"/>
      <c r="BT116"/>
      <c r="BU116"/>
      <c r="BV116"/>
      <c r="BW116"/>
      <c r="BX116"/>
    </row>
    <row r="117">
      <c r="A117" t="s">
        <v>400</v>
      </c>
      <c r="B117">
        <v>2013</v>
      </c>
      <c r="C117" t="s">
        <v>405</v>
      </c>
      <c r="D117">
        <v>20</v>
      </c>
      <c r="E117" t="s">
        <v>60</v>
      </c>
      <c r="F117" t="s">
        <v>22</v>
      </c>
      <c r="G117" t="s">
        <v>413</v>
      </c>
      <c r="H117">
        <v>19.68839808622943</v>
      </c>
      <c r="I117">
        <v>17.359117501083919</v>
      </c>
      <c r="J117">
        <v>10.06362727695762</v>
      </c>
      <c r="K117">
        <v>1.805045684808178</v>
      </c>
      <c r="L117">
        <v>0.26701630096250167</v>
      </c>
      <c r="M117">
        <v>4.8945754981308118</v>
      </c>
      <c r="N117">
        <v>3.2526633517306802</v>
      </c>
      <c r="O117">
        <v>1.2448362333821881</v>
      </c>
      <c r="P117">
        <v>0.39395520626056041</v>
      </c>
      <c r="Q117">
        <v>0.1761358301225471</v>
      </c>
      <c r="R117">
        <v>17.51101308365411</v>
      </c>
      <c r="S117">
        <v>25.23957892332524</v>
      </c>
      <c r="T117">
        <v>20.988523229227901</v>
      </c>
      <c r="U117">
        <v>14.88462816971929</v>
      </c>
      <c r="V117">
        <v>5.1330812604000862</v>
      </c>
      <c r="W117" t="s">
        <v>146</v>
      </c>
      <c r="X117" t="s">
        <v>147</v>
      </c>
      <c r="Y117" t="s">
        <v>148</v>
      </c>
      <c r="Z117" t="s">
        <v>149</v>
      </c>
      <c r="AA117" t="s">
        <v>150</v>
      </c>
      <c r="AB117" t="s">
        <v>151</v>
      </c>
      <c r="AC117" t="s">
        <v>152</v>
      </c>
      <c r="AD117" t="s">
        <v>153</v>
      </c>
      <c r="AE117" t="s">
        <v>154</v>
      </c>
      <c r="AF117" t="s">
        <v>155</v>
      </c>
      <c r="AG117" t="s">
        <v>156</v>
      </c>
      <c r="AH117" t="s">
        <v>157</v>
      </c>
      <c r="AI117" t="s">
        <v>158</v>
      </c>
      <c r="AJ117">
        <v>11.27747580744037</v>
      </c>
      <c r="AK117">
        <v>0.40259296006957518</v>
      </c>
      <c r="AL117">
        <v>5.3100275167252606</v>
      </c>
      <c r="AM117">
        <v>4.1043279162032249</v>
      </c>
      <c r="AN117">
        <v>3.1438269659450602</v>
      </c>
      <c r="AO117">
        <v>0.62922253977628206</v>
      </c>
      <c r="AP117">
        <v>6.7325860609300081</v>
      </c>
      <c r="AQ117">
        <v>29.435090336012781</v>
      </c>
      <c r="AR117">
        <v>2.5573132743395899</v>
      </c>
      <c r="AS117">
        <v>22.535249626485321</v>
      </c>
      <c r="AT117">
        <v>9.9268726534798617</v>
      </c>
      <c r="AU117">
        <v>14.790369657950331</v>
      </c>
      <c r="AV117">
        <v>1.377833499406564</v>
      </c>
      <c r="AW117"/>
      <c r="AX117"/>
      <c r="AY117"/>
      <c r="AZ117"/>
      <c r="BA117"/>
      <c r="BB117"/>
      <c r="BC117"/>
      <c r="BD117"/>
      <c r="BE117"/>
      <c r="BF117"/>
      <c r="BG117"/>
      <c r="BH117"/>
      <c r="BI117"/>
      <c r="BJ117"/>
      <c r="BK117"/>
      <c r="BL117"/>
      <c r="BM117"/>
      <c r="BN117"/>
      <c r="BO117"/>
      <c r="BP117"/>
      <c r="BQ117"/>
      <c r="BR117"/>
      <c r="BS117"/>
      <c r="BT117"/>
      <c r="BU117"/>
      <c r="BV117"/>
      <c r="BW117"/>
      <c r="BX117"/>
    </row>
    <row r="118">
      <c r="A118" t="s">
        <v>400</v>
      </c>
      <c r="B118">
        <v>2013</v>
      </c>
      <c r="C118" t="s">
        <v>405</v>
      </c>
      <c r="D118">
        <v>21</v>
      </c>
      <c r="E118" t="s">
        <v>60</v>
      </c>
      <c r="F118" t="s">
        <v>17</v>
      </c>
      <c r="G118" t="s">
        <v>414</v>
      </c>
      <c r="H118">
        <v>15.44369736823376</v>
      </c>
      <c r="I118">
        <v>8.3597361657624649</v>
      </c>
      <c r="J118">
        <v>2.8347608611718629</v>
      </c>
      <c r="K118">
        <v>0.28797411969823372</v>
      </c>
      <c r="L118">
        <v>0.0098963104815557</v>
      </c>
      <c r="M118">
        <v>0.62786838210633722</v>
      </c>
      <c r="N118">
        <v>0</v>
      </c>
      <c r="O118">
        <v>0</v>
      </c>
      <c r="P118">
        <v>0</v>
      </c>
      <c r="Q118">
        <v>0</v>
      </c>
      <c r="R118">
        <v>19.673955539104231</v>
      </c>
      <c r="S118">
        <v>13.74315648299312</v>
      </c>
      <c r="T118">
        <v>9.7258373347241225</v>
      </c>
      <c r="U118">
        <v>5.537179322812265</v>
      </c>
      <c r="V118">
        <v>1.3823543870766539</v>
      </c>
      <c r="W118" t="s">
        <v>146</v>
      </c>
      <c r="X118" t="s">
        <v>147</v>
      </c>
      <c r="Y118" t="s">
        <v>148</v>
      </c>
      <c r="Z118" t="s">
        <v>149</v>
      </c>
      <c r="AA118" t="s">
        <v>150</v>
      </c>
      <c r="AB118" t="s">
        <v>151</v>
      </c>
      <c r="AC118" t="s">
        <v>152</v>
      </c>
      <c r="AD118" t="s">
        <v>153</v>
      </c>
      <c r="AE118" t="s">
        <v>154</v>
      </c>
      <c r="AF118" t="s">
        <v>155</v>
      </c>
      <c r="AG118" t="s">
        <v>156</v>
      </c>
      <c r="AH118" t="s">
        <v>157</v>
      </c>
      <c r="AI118" t="s">
        <v>158</v>
      </c>
      <c r="AJ118">
        <v>1.650124876918631</v>
      </c>
      <c r="AK118">
        <v>0</v>
      </c>
      <c r="AL118">
        <v>1.4746311149948459</v>
      </c>
      <c r="AM118">
        <v>1.1482398005600829</v>
      </c>
      <c r="AN118">
        <v>25.906968269469079</v>
      </c>
      <c r="AO118">
        <v>0</v>
      </c>
      <c r="AP118">
        <v>5.2255195737983824</v>
      </c>
      <c r="AQ118">
        <v>6.3775690678286079</v>
      </c>
      <c r="AR118">
        <v>0.31849579382313742</v>
      </c>
      <c r="AS118">
        <v>11.7604824086139</v>
      </c>
      <c r="AT118">
        <v>1.598401419376013</v>
      </c>
      <c r="AU118">
        <v>1.8382647022268559</v>
      </c>
      <c r="AV118">
        <v>0.1264809486801694</v>
      </c>
      <c r="AW118"/>
      <c r="AX118"/>
      <c r="AY118"/>
      <c r="AZ118"/>
      <c r="BA118"/>
      <c r="BB118"/>
      <c r="BC118"/>
      <c r="BD118"/>
      <c r="BE118"/>
      <c r="BF118"/>
      <c r="BG118"/>
      <c r="BH118"/>
      <c r="BI118"/>
      <c r="BJ118"/>
      <c r="BK118"/>
      <c r="BL118"/>
      <c r="BM118"/>
      <c r="BN118"/>
      <c r="BO118"/>
      <c r="BP118"/>
      <c r="BQ118"/>
      <c r="BR118"/>
      <c r="BS118"/>
      <c r="BT118"/>
      <c r="BU118"/>
      <c r="BV118"/>
      <c r="BW118"/>
      <c r="BX118"/>
    </row>
    <row r="119">
      <c r="A119" t="s">
        <v>400</v>
      </c>
      <c r="B119">
        <v>2013</v>
      </c>
      <c r="C119" t="s">
        <v>405</v>
      </c>
      <c r="D119">
        <v>22</v>
      </c>
      <c r="E119" t="s">
        <v>54</v>
      </c>
      <c r="F119" t="s">
        <v>49</v>
      </c>
      <c r="G119" t="s">
        <v>187</v>
      </c>
      <c r="H119">
        <v>21.199999999999999</v>
      </c>
      <c r="I119">
        <v>14.300000000000001</v>
      </c>
      <c r="J119">
        <v>5.7000000000000002</v>
      </c>
      <c r="K119">
        <v>1</v>
      </c>
      <c r="L119">
        <v>0.20000000000000001</v>
      </c>
      <c r="M119">
        <v>8.4000000000000004</v>
      </c>
      <c r="N119">
        <v>1.8999999999999999</v>
      </c>
      <c r="O119">
        <v>0</v>
      </c>
      <c r="P119">
        <v>0.29999999999999999</v>
      </c>
      <c r="Q119">
        <v>0</v>
      </c>
      <c r="R119">
        <v>23.5</v>
      </c>
      <c r="S119">
        <v>19.300000000000001</v>
      </c>
      <c r="T119">
        <v>16.800000000000001</v>
      </c>
      <c r="U119">
        <v>7.5</v>
      </c>
      <c r="V119">
        <v>4.7000000000000002</v>
      </c>
      <c r="W119" t="s">
        <v>146</v>
      </c>
      <c r="X119" t="s">
        <v>147</v>
      </c>
      <c r="Y119" t="s">
        <v>148</v>
      </c>
      <c r="Z119" t="s">
        <v>149</v>
      </c>
      <c r="AA119" t="s">
        <v>150</v>
      </c>
      <c r="AB119" t="s">
        <v>151</v>
      </c>
      <c r="AC119" t="s">
        <v>152</v>
      </c>
      <c r="AD119" t="s">
        <v>153</v>
      </c>
      <c r="AE119" t="s">
        <v>154</v>
      </c>
      <c r="AF119" t="s">
        <v>155</v>
      </c>
      <c r="AG119" t="s">
        <v>156</v>
      </c>
      <c r="AH119" t="s">
        <v>157</v>
      </c>
      <c r="AI119" t="s">
        <v>158</v>
      </c>
      <c r="AJ119">
        <v>8.1999999999999993</v>
      </c>
      <c r="AK119">
        <v>1.6000000000000001</v>
      </c>
      <c r="AL119">
        <v>1.8</v>
      </c>
      <c r="AM119">
        <v>1.3</v>
      </c>
      <c r="AN119">
        <v>18</v>
      </c>
      <c r="AO119">
        <v>1.3</v>
      </c>
      <c r="AP119">
        <v>12.5</v>
      </c>
      <c r="AQ119">
        <v>17.699999999999999</v>
      </c>
      <c r="AR119">
        <v>7.4000000000000004</v>
      </c>
      <c r="AS119">
        <v>9.9000000000000004</v>
      </c>
      <c r="AT119">
        <v>2.2999999999999998</v>
      </c>
      <c r="AU119">
        <v>13.6</v>
      </c>
      <c r="AV119">
        <v>4</v>
      </c>
      <c r="AW119"/>
      <c r="AX119"/>
      <c r="AY119"/>
      <c r="AZ119"/>
      <c r="BA119"/>
      <c r="BB119"/>
      <c r="BC119"/>
      <c r="BD119"/>
      <c r="BE119"/>
      <c r="BF119"/>
      <c r="BG119"/>
      <c r="BH119"/>
      <c r="BI119"/>
      <c r="BJ119"/>
      <c r="BK119"/>
      <c r="BL119"/>
      <c r="BM119"/>
      <c r="BN119"/>
      <c r="BO119"/>
      <c r="BP119"/>
      <c r="BQ119"/>
      <c r="BR119"/>
      <c r="BS119"/>
      <c r="BT119"/>
      <c r="BU119"/>
      <c r="BV119"/>
      <c r="BW119"/>
      <c r="BX119"/>
    </row>
    <row r="120">
      <c r="A120" t="s">
        <v>400</v>
      </c>
      <c r="B120">
        <v>2013</v>
      </c>
      <c r="C120" t="s">
        <v>405</v>
      </c>
      <c r="D120">
        <v>23</v>
      </c>
      <c r="E120" t="s">
        <v>54</v>
      </c>
      <c r="F120" t="s">
        <v>48</v>
      </c>
      <c r="G120" t="s">
        <v>187</v>
      </c>
      <c r="H120">
        <v>78.799999999999997</v>
      </c>
      <c r="I120">
        <v>85.700000000000003</v>
      </c>
      <c r="J120">
        <v>94.299999999999997</v>
      </c>
      <c r="K120">
        <v>99</v>
      </c>
      <c r="L120">
        <v>99.799999999999997</v>
      </c>
      <c r="M120">
        <v>91.599999999999994</v>
      </c>
      <c r="N120">
        <v>98.099999999999994</v>
      </c>
      <c r="O120">
        <v>100</v>
      </c>
      <c r="P120">
        <v>99.700000000000003</v>
      </c>
      <c r="Q120">
        <v>100</v>
      </c>
      <c r="R120">
        <v>76.5</v>
      </c>
      <c r="S120">
        <v>80.700000000000003</v>
      </c>
      <c r="T120">
        <v>83.200000000000003</v>
      </c>
      <c r="U120">
        <v>92.5</v>
      </c>
      <c r="V120">
        <v>95.299999999999997</v>
      </c>
      <c r="W120" t="s">
        <v>146</v>
      </c>
      <c r="X120" t="s">
        <v>147</v>
      </c>
      <c r="Y120" t="s">
        <v>148</v>
      </c>
      <c r="Z120" t="s">
        <v>149</v>
      </c>
      <c r="AA120" t="s">
        <v>150</v>
      </c>
      <c r="AB120" t="s">
        <v>151</v>
      </c>
      <c r="AC120" t="s">
        <v>152</v>
      </c>
      <c r="AD120" t="s">
        <v>153</v>
      </c>
      <c r="AE120" t="s">
        <v>154</v>
      </c>
      <c r="AF120" t="s">
        <v>155</v>
      </c>
      <c r="AG120" t="s">
        <v>156</v>
      </c>
      <c r="AH120" t="s">
        <v>157</v>
      </c>
      <c r="AI120" t="s">
        <v>158</v>
      </c>
      <c r="AJ120">
        <v>91.799999999999997</v>
      </c>
      <c r="AK120">
        <v>98.400000000000006</v>
      </c>
      <c r="AL120">
        <v>98.200000000000003</v>
      </c>
      <c r="AM120">
        <v>98.700000000000003</v>
      </c>
      <c r="AN120">
        <v>82</v>
      </c>
      <c r="AO120">
        <v>98.700000000000003</v>
      </c>
      <c r="AP120">
        <v>87.5</v>
      </c>
      <c r="AQ120">
        <v>82.299999999999997</v>
      </c>
      <c r="AR120">
        <v>92.599999999999994</v>
      </c>
      <c r="AS120">
        <v>90.099999999999994</v>
      </c>
      <c r="AT120">
        <v>97.700000000000003</v>
      </c>
      <c r="AU120">
        <v>86.400000000000006</v>
      </c>
      <c r="AV120">
        <v>96</v>
      </c>
      <c r="AW120"/>
      <c r="AX120"/>
      <c r="AY120"/>
      <c r="AZ120"/>
      <c r="BA120"/>
      <c r="BB120"/>
      <c r="BC120"/>
      <c r="BD120"/>
      <c r="BE120"/>
      <c r="BF120"/>
      <c r="BG120"/>
      <c r="BH120"/>
      <c r="BI120"/>
      <c r="BJ120"/>
      <c r="BK120"/>
      <c r="BL120"/>
      <c r="BM120"/>
      <c r="BN120"/>
      <c r="BO120"/>
      <c r="BP120"/>
      <c r="BQ120"/>
      <c r="BR120"/>
      <c r="BS120"/>
      <c r="BT120"/>
      <c r="BU120"/>
      <c r="BV120"/>
      <c r="BW120"/>
      <c r="BX120"/>
    </row>
    <row r="121">
      <c r="A121" t="s">
        <v>400</v>
      </c>
      <c r="B121">
        <v>2013</v>
      </c>
      <c r="C121" t="s">
        <v>405</v>
      </c>
      <c r="D121">
        <v>29</v>
      </c>
      <c r="E121" t="s">
        <v>57</v>
      </c>
      <c r="F121" t="s">
        <v>49</v>
      </c>
      <c r="G121" t="s">
        <v>415</v>
      </c>
      <c r="H121">
        <v>38.899999999999999</v>
      </c>
      <c r="I121">
        <v>57.100000000000001</v>
      </c>
      <c r="J121">
        <v>80.5</v>
      </c>
      <c r="K121">
        <v>95.599999999999994</v>
      </c>
      <c r="L121">
        <v>97.599999999999994</v>
      </c>
      <c r="M121">
        <v>93.200000000000003</v>
      </c>
      <c r="N121">
        <v>95.900000000000006</v>
      </c>
      <c r="O121">
        <v>98</v>
      </c>
      <c r="P121">
        <v>98.400000000000006</v>
      </c>
      <c r="Q121">
        <v>97.5</v>
      </c>
      <c r="R121">
        <v>30.100000000000001</v>
      </c>
      <c r="S121">
        <v>39.799999999999997</v>
      </c>
      <c r="T121">
        <v>46.700000000000003</v>
      </c>
      <c r="U121">
        <v>67.799999999999997</v>
      </c>
      <c r="V121">
        <v>85.299999999999997</v>
      </c>
      <c r="W121" t="s">
        <v>146</v>
      </c>
      <c r="X121" t="s">
        <v>147</v>
      </c>
      <c r="Y121" t="s">
        <v>148</v>
      </c>
      <c r="Z121" t="s">
        <v>149</v>
      </c>
      <c r="AA121" t="s">
        <v>150</v>
      </c>
      <c r="AB121" t="s">
        <v>151</v>
      </c>
      <c r="AC121" t="s">
        <v>152</v>
      </c>
      <c r="AD121" t="s">
        <v>153</v>
      </c>
      <c r="AE121" t="s">
        <v>154</v>
      </c>
      <c r="AF121" t="s">
        <v>155</v>
      </c>
      <c r="AG121" t="s">
        <v>156</v>
      </c>
      <c r="AH121" t="s">
        <v>157</v>
      </c>
      <c r="AI121" t="s">
        <v>158</v>
      </c>
      <c r="AJ121">
        <v>61.200000000000003</v>
      </c>
      <c r="AK121">
        <v>95.299999999999997</v>
      </c>
      <c r="AL121">
        <v>89</v>
      </c>
      <c r="AM121">
        <v>91.599999999999994</v>
      </c>
      <c r="AN121">
        <v>46.799999999999997</v>
      </c>
      <c r="AO121">
        <v>97.599999999999994</v>
      </c>
      <c r="AP121">
        <v>57.100000000000001</v>
      </c>
      <c r="AQ121">
        <v>44.899999999999999</v>
      </c>
      <c r="AR121">
        <v>77.200000000000003</v>
      </c>
      <c r="AS121">
        <v>60.200000000000003</v>
      </c>
      <c r="AT121">
        <v>86.599999999999994</v>
      </c>
      <c r="AU121">
        <v>69.099999999999994</v>
      </c>
      <c r="AV121">
        <v>92</v>
      </c>
      <c r="AW121"/>
      <c r="AX121"/>
      <c r="AY121"/>
      <c r="AZ121"/>
      <c r="BA121"/>
      <c r="BB121"/>
      <c r="BC121"/>
      <c r="BD121"/>
      <c r="BE121"/>
      <c r="BF121"/>
      <c r="BG121"/>
      <c r="BH121"/>
      <c r="BI121"/>
      <c r="BJ121"/>
      <c r="BK121"/>
      <c r="BL121"/>
      <c r="BM121"/>
      <c r="BN121"/>
      <c r="BO121"/>
      <c r="BP121"/>
      <c r="BQ121"/>
      <c r="BR121"/>
      <c r="BS121"/>
      <c r="BT121"/>
      <c r="BU121"/>
      <c r="BV121"/>
      <c r="BW121"/>
      <c r="BX121"/>
    </row>
    <row r="122">
      <c r="A122" t="s">
        <v>400</v>
      </c>
      <c r="B122">
        <v>2013</v>
      </c>
      <c r="C122" t="s">
        <v>405</v>
      </c>
      <c r="D122">
        <v>30</v>
      </c>
      <c r="E122" t="s">
        <v>57</v>
      </c>
      <c r="F122" t="s">
        <v>48</v>
      </c>
      <c r="G122" t="s">
        <v>187</v>
      </c>
      <c r="H122">
        <v>61.100000000000001</v>
      </c>
      <c r="I122">
        <v>42.899999999999999</v>
      </c>
      <c r="J122">
        <v>19.5</v>
      </c>
      <c r="K122">
        <v>4.4000000000000004</v>
      </c>
      <c r="L122">
        <v>2.3999999999999999</v>
      </c>
      <c r="M122">
        <v>6.7999999999999998</v>
      </c>
      <c r="N122">
        <v>4.0999999999999996</v>
      </c>
      <c r="O122">
        <v>2</v>
      </c>
      <c r="P122">
        <v>1.6000000000000001</v>
      </c>
      <c r="Q122">
        <v>2.5</v>
      </c>
      <c r="R122">
        <v>69.900000000000006</v>
      </c>
      <c r="S122">
        <v>60.200000000000003</v>
      </c>
      <c r="T122">
        <v>53.299999999999997</v>
      </c>
      <c r="U122">
        <v>32.200000000000003</v>
      </c>
      <c r="V122">
        <v>14.699999999999999</v>
      </c>
      <c r="W122" t="s">
        <v>146</v>
      </c>
      <c r="X122" t="s">
        <v>147</v>
      </c>
      <c r="Y122" t="s">
        <v>148</v>
      </c>
      <c r="Z122" t="s">
        <v>149</v>
      </c>
      <c r="AA122" t="s">
        <v>150</v>
      </c>
      <c r="AB122" t="s">
        <v>151</v>
      </c>
      <c r="AC122" t="s">
        <v>152</v>
      </c>
      <c r="AD122" t="s">
        <v>153</v>
      </c>
      <c r="AE122" t="s">
        <v>154</v>
      </c>
      <c r="AF122" t="s">
        <v>155</v>
      </c>
      <c r="AG122" t="s">
        <v>156</v>
      </c>
      <c r="AH122" t="s">
        <v>157</v>
      </c>
      <c r="AI122" t="s">
        <v>158</v>
      </c>
      <c r="AJ122">
        <v>38.799999999999997</v>
      </c>
      <c r="AK122">
        <v>4.7000000000000002</v>
      </c>
      <c r="AL122">
        <v>11</v>
      </c>
      <c r="AM122">
        <v>8.4000000000000004</v>
      </c>
      <c r="AN122">
        <v>53.200000000000003</v>
      </c>
      <c r="AO122">
        <v>2.3999999999999999</v>
      </c>
      <c r="AP122">
        <v>42.899999999999999</v>
      </c>
      <c r="AQ122">
        <v>55.100000000000001</v>
      </c>
      <c r="AR122">
        <v>22.800000000000001</v>
      </c>
      <c r="AS122">
        <v>39.799999999999997</v>
      </c>
      <c r="AT122">
        <v>13.4</v>
      </c>
      <c r="AU122">
        <v>30.899999999999999</v>
      </c>
      <c r="AV122">
        <v>8</v>
      </c>
      <c r="AW122"/>
      <c r="AX122"/>
      <c r="AY122"/>
      <c r="AZ122"/>
      <c r="BA122"/>
      <c r="BB122"/>
      <c r="BC122"/>
      <c r="BD122"/>
      <c r="BE122"/>
      <c r="BF122"/>
      <c r="BG122"/>
      <c r="BH122"/>
      <c r="BI122"/>
      <c r="BJ122"/>
      <c r="BK122"/>
      <c r="BL122"/>
      <c r="BM122"/>
      <c r="BN122"/>
      <c r="BO122"/>
      <c r="BP122"/>
      <c r="BQ122"/>
      <c r="BR122"/>
      <c r="BS122"/>
      <c r="BT122"/>
      <c r="BU122"/>
      <c r="BV122"/>
      <c r="BW122"/>
      <c r="BX122"/>
    </row>
    <row r="123">
      <c r="A123" t="s">
        <v>400</v>
      </c>
      <c r="B123">
        <v>2013</v>
      </c>
      <c r="C123" t="s">
        <v>405</v>
      </c>
      <c r="D123">
        <v>31</v>
      </c>
      <c r="E123" t="s">
        <v>103</v>
      </c>
      <c r="F123" t="s">
        <v>49</v>
      </c>
      <c r="G123" t="s">
        <v>416</v>
      </c>
      <c r="H123">
        <v>8.4000000000000004</v>
      </c>
      <c r="I123">
        <v>21</v>
      </c>
      <c r="J123">
        <v>43.200000000000003</v>
      </c>
      <c r="K123">
        <v>78.799999999999997</v>
      </c>
      <c r="L123">
        <v>97.200000000000003</v>
      </c>
      <c r="M123">
        <v>21.300000000000001</v>
      </c>
      <c r="N123">
        <v>48.799999999999997</v>
      </c>
      <c r="O123">
        <v>87</v>
      </c>
      <c r="P123">
        <v>98.099999999999994</v>
      </c>
      <c r="Q123">
        <v>97.400000000000006</v>
      </c>
      <c r="R123">
        <v>4.2999999999999998</v>
      </c>
      <c r="S123">
        <v>14</v>
      </c>
      <c r="T123">
        <v>19.300000000000001</v>
      </c>
      <c r="U123">
        <v>46.299999999999997</v>
      </c>
      <c r="V123">
        <v>73</v>
      </c>
      <c r="W123" t="s">
        <v>146</v>
      </c>
      <c r="X123" t="s">
        <v>147</v>
      </c>
      <c r="Y123" t="s">
        <v>148</v>
      </c>
      <c r="Z123" t="s">
        <v>149</v>
      </c>
      <c r="AA123" t="s">
        <v>150</v>
      </c>
      <c r="AB123" t="s">
        <v>151</v>
      </c>
      <c r="AC123" t="s">
        <v>152</v>
      </c>
      <c r="AD123" t="s">
        <v>153</v>
      </c>
      <c r="AE123" t="s">
        <v>154</v>
      </c>
      <c r="AF123" t="s">
        <v>155</v>
      </c>
      <c r="AG123" t="s">
        <v>156</v>
      </c>
      <c r="AH123" t="s">
        <v>157</v>
      </c>
      <c r="AI123" t="s">
        <v>158</v>
      </c>
      <c r="AJ123">
        <v>17.399999999999999</v>
      </c>
      <c r="AK123">
        <v>81.5</v>
      </c>
      <c r="AL123">
        <v>72.099999999999994</v>
      </c>
      <c r="AM123">
        <v>70.900000000000006</v>
      </c>
      <c r="AN123">
        <v>27.899999999999999</v>
      </c>
      <c r="AO123">
        <v>70.599999999999994</v>
      </c>
      <c r="AP123">
        <v>34.799999999999997</v>
      </c>
      <c r="AQ123">
        <v>20.600000000000001</v>
      </c>
      <c r="AR123">
        <v>50.799999999999997</v>
      </c>
      <c r="AS123">
        <v>36.299999999999997</v>
      </c>
      <c r="AT123">
        <v>60.700000000000003</v>
      </c>
      <c r="AU123">
        <v>45.399999999999999</v>
      </c>
      <c r="AV123">
        <v>66.5</v>
      </c>
      <c r="AW123"/>
      <c r="AX123"/>
      <c r="AY123"/>
      <c r="AZ123"/>
      <c r="BA123"/>
      <c r="BB123"/>
      <c r="BC123"/>
      <c r="BD123"/>
      <c r="BE123"/>
      <c r="BF123"/>
      <c r="BG123"/>
      <c r="BH123"/>
      <c r="BI123"/>
      <c r="BJ123"/>
      <c r="BK123"/>
      <c r="BL123"/>
      <c r="BM123"/>
      <c r="BN123"/>
      <c r="BO123"/>
      <c r="BP123"/>
      <c r="BQ123"/>
      <c r="BR123"/>
      <c r="BS123"/>
      <c r="BT123"/>
      <c r="BU123"/>
      <c r="BV123"/>
      <c r="BW123"/>
      <c r="BX123"/>
    </row>
    <row r="124">
      <c r="A124" t="s">
        <v>400</v>
      </c>
      <c r="B124">
        <v>2013</v>
      </c>
      <c r="C124" t="s">
        <v>405</v>
      </c>
      <c r="D124">
        <v>32</v>
      </c>
      <c r="E124" t="s">
        <v>103</v>
      </c>
      <c r="F124" t="s">
        <v>48</v>
      </c>
      <c r="G124" t="s">
        <v>187</v>
      </c>
      <c r="H124">
        <v>91.599999999999994</v>
      </c>
      <c r="I124">
        <v>79</v>
      </c>
      <c r="J124">
        <v>56.799999999999997</v>
      </c>
      <c r="K124">
        <v>21.199999999999999</v>
      </c>
      <c r="L124">
        <v>2.7999999999999998</v>
      </c>
      <c r="M124">
        <v>78.700000000000003</v>
      </c>
      <c r="N124">
        <v>51.200000000000003</v>
      </c>
      <c r="O124">
        <v>13</v>
      </c>
      <c r="P124">
        <v>1.8999999999999999</v>
      </c>
      <c r="Q124">
        <v>2.6000000000000001</v>
      </c>
      <c r="R124">
        <v>95.700000000000003</v>
      </c>
      <c r="S124">
        <v>86</v>
      </c>
      <c r="T124">
        <v>80.700000000000003</v>
      </c>
      <c r="U124">
        <v>53.700000000000003</v>
      </c>
      <c r="V124">
        <v>27</v>
      </c>
      <c r="W124" t="s">
        <v>146</v>
      </c>
      <c r="X124" t="s">
        <v>147</v>
      </c>
      <c r="Y124" t="s">
        <v>148</v>
      </c>
      <c r="Z124" t="s">
        <v>149</v>
      </c>
      <c r="AA124" t="s">
        <v>150</v>
      </c>
      <c r="AB124" t="s">
        <v>151</v>
      </c>
      <c r="AC124" t="s">
        <v>152</v>
      </c>
      <c r="AD124" t="s">
        <v>153</v>
      </c>
      <c r="AE124" t="s">
        <v>154</v>
      </c>
      <c r="AF124" t="s">
        <v>155</v>
      </c>
      <c r="AG124" t="s">
        <v>156</v>
      </c>
      <c r="AH124" t="s">
        <v>157</v>
      </c>
      <c r="AI124" t="s">
        <v>158</v>
      </c>
      <c r="AJ124">
        <v>82.599999999999994</v>
      </c>
      <c r="AK124">
        <v>18.5</v>
      </c>
      <c r="AL124">
        <v>27.899999999999999</v>
      </c>
      <c r="AM124">
        <v>29.100000000000001</v>
      </c>
      <c r="AN124">
        <v>72.099999999999994</v>
      </c>
      <c r="AO124">
        <v>29.399999999999999</v>
      </c>
      <c r="AP124">
        <v>65.200000000000003</v>
      </c>
      <c r="AQ124">
        <v>79.400000000000006</v>
      </c>
      <c r="AR124">
        <v>49.200000000000003</v>
      </c>
      <c r="AS124">
        <v>63.700000000000003</v>
      </c>
      <c r="AT124">
        <v>39.299999999999997</v>
      </c>
      <c r="AU124">
        <v>54.600000000000001</v>
      </c>
      <c r="AV124">
        <v>33.5</v>
      </c>
      <c r="AW124"/>
      <c r="AX124"/>
      <c r="AY124"/>
      <c r="AZ124"/>
      <c r="BA124"/>
      <c r="BB124"/>
      <c r="BC124"/>
      <c r="BD124"/>
      <c r="BE124"/>
      <c r="BF124"/>
      <c r="BG124"/>
      <c r="BH124"/>
      <c r="BI124"/>
      <c r="BJ124"/>
      <c r="BK124"/>
      <c r="BL124"/>
      <c r="BM124"/>
      <c r="BN124"/>
      <c r="BO124"/>
      <c r="BP124"/>
      <c r="BQ124"/>
      <c r="BR124"/>
      <c r="BS124"/>
      <c r="BT124"/>
      <c r="BU124"/>
      <c r="BV124"/>
      <c r="BW124"/>
      <c r="BX124"/>
    </row>
    <row r="125">
      <c r="A125" t="s">
        <v>400</v>
      </c>
      <c r="B125">
        <v>2013</v>
      </c>
      <c r="C125" t="s">
        <v>405</v>
      </c>
      <c r="D125">
        <v>35</v>
      </c>
      <c r="E125" t="s">
        <v>55</v>
      </c>
      <c r="F125" t="s">
        <v>49</v>
      </c>
      <c r="G125" t="s">
        <v>187</v>
      </c>
      <c r="H125">
        <v>12</v>
      </c>
      <c r="I125">
        <v>24.600000000000001</v>
      </c>
      <c r="J125">
        <v>45.5</v>
      </c>
      <c r="K125">
        <v>80</v>
      </c>
      <c r="L125">
        <v>98</v>
      </c>
      <c r="M125">
        <v>22.199999999999999</v>
      </c>
      <c r="N125">
        <v>49.5</v>
      </c>
      <c r="O125">
        <v>87.299999999999997</v>
      </c>
      <c r="P125">
        <v>98.599999999999994</v>
      </c>
      <c r="Q125">
        <v>97.700000000000003</v>
      </c>
      <c r="R125">
        <v>7.9000000000000004</v>
      </c>
      <c r="S125">
        <v>18.800000000000001</v>
      </c>
      <c r="T125">
        <v>23.600000000000001</v>
      </c>
      <c r="U125">
        <v>49.5</v>
      </c>
      <c r="V125">
        <v>76.700000000000003</v>
      </c>
      <c r="W125" t="s">
        <v>146</v>
      </c>
      <c r="X125" t="s">
        <v>147</v>
      </c>
      <c r="Y125" t="s">
        <v>148</v>
      </c>
      <c r="Z125" t="s">
        <v>149</v>
      </c>
      <c r="AA125" t="s">
        <v>150</v>
      </c>
      <c r="AB125" t="s">
        <v>151</v>
      </c>
      <c r="AC125" t="s">
        <v>152</v>
      </c>
      <c r="AD125" t="s">
        <v>153</v>
      </c>
      <c r="AE125" t="s">
        <v>154</v>
      </c>
      <c r="AF125" t="s">
        <v>155</v>
      </c>
      <c r="AG125" t="s">
        <v>156</v>
      </c>
      <c r="AH125" t="s">
        <v>157</v>
      </c>
      <c r="AI125" t="s">
        <v>158</v>
      </c>
      <c r="AJ125">
        <v>23.399999999999999</v>
      </c>
      <c r="AK125">
        <v>81.700000000000003</v>
      </c>
      <c r="AL125">
        <v>75.400000000000006</v>
      </c>
      <c r="AM125">
        <v>72.200000000000003</v>
      </c>
      <c r="AN125">
        <v>28.699999999999999</v>
      </c>
      <c r="AO125">
        <v>71.400000000000006</v>
      </c>
      <c r="AP125">
        <v>37.700000000000003</v>
      </c>
      <c r="AQ125">
        <v>24.800000000000001</v>
      </c>
      <c r="AR125">
        <v>57.200000000000003</v>
      </c>
      <c r="AS125">
        <v>38.600000000000001</v>
      </c>
      <c r="AT125">
        <v>62.799999999999997</v>
      </c>
      <c r="AU125">
        <v>48.200000000000003</v>
      </c>
      <c r="AV125">
        <v>69.299999999999997</v>
      </c>
      <c r="AW125"/>
      <c r="AX125"/>
      <c r="AY125"/>
      <c r="AZ125"/>
      <c r="BA125"/>
      <c r="BB125"/>
      <c r="BC125"/>
      <c r="BD125"/>
      <c r="BE125"/>
      <c r="BF125"/>
      <c r="BG125"/>
      <c r="BH125"/>
      <c r="BI125"/>
      <c r="BJ125"/>
      <c r="BK125"/>
      <c r="BL125"/>
      <c r="BM125"/>
      <c r="BN125"/>
      <c r="BO125"/>
      <c r="BP125"/>
      <c r="BQ125"/>
      <c r="BR125"/>
      <c r="BS125"/>
      <c r="BT125"/>
      <c r="BU125"/>
      <c r="BV125"/>
      <c r="BW125"/>
      <c r="BX125"/>
    </row>
    <row r="126">
      <c r="A126" t="s">
        <v>400</v>
      </c>
      <c r="B126">
        <v>2013</v>
      </c>
      <c r="C126" t="s">
        <v>405</v>
      </c>
      <c r="D126">
        <v>36</v>
      </c>
      <c r="E126" t="s">
        <v>55</v>
      </c>
      <c r="F126" t="s">
        <v>48</v>
      </c>
      <c r="G126" t="s">
        <v>187</v>
      </c>
      <c r="H126">
        <v>88</v>
      </c>
      <c r="I126">
        <v>75.400000000000006</v>
      </c>
      <c r="J126">
        <v>54.5</v>
      </c>
      <c r="K126">
        <v>20</v>
      </c>
      <c r="L126">
        <v>2</v>
      </c>
      <c r="M126">
        <v>77.799999999999997</v>
      </c>
      <c r="N126">
        <v>50.5</v>
      </c>
      <c r="O126">
        <v>12.699999999999999</v>
      </c>
      <c r="P126">
        <v>1.3999999999999999</v>
      </c>
      <c r="Q126">
        <v>2.2999999999999998</v>
      </c>
      <c r="R126">
        <v>92.099999999999994</v>
      </c>
      <c r="S126">
        <v>81.200000000000003</v>
      </c>
      <c r="T126">
        <v>76.400000000000006</v>
      </c>
      <c r="U126">
        <v>50.5</v>
      </c>
      <c r="V126">
        <v>23.300000000000001</v>
      </c>
      <c r="W126" t="s">
        <v>146</v>
      </c>
      <c r="X126" t="s">
        <v>147</v>
      </c>
      <c r="Y126" t="s">
        <v>148</v>
      </c>
      <c r="Z126" t="s">
        <v>149</v>
      </c>
      <c r="AA126" t="s">
        <v>150</v>
      </c>
      <c r="AB126" t="s">
        <v>151</v>
      </c>
      <c r="AC126" t="s">
        <v>152</v>
      </c>
      <c r="AD126" t="s">
        <v>153</v>
      </c>
      <c r="AE126" t="s">
        <v>154</v>
      </c>
      <c r="AF126" t="s">
        <v>155</v>
      </c>
      <c r="AG126" t="s">
        <v>156</v>
      </c>
      <c r="AH126" t="s">
        <v>157</v>
      </c>
      <c r="AI126" t="s">
        <v>158</v>
      </c>
      <c r="AJ126">
        <v>76.599999999999994</v>
      </c>
      <c r="AK126">
        <v>18.300000000000001</v>
      </c>
      <c r="AL126">
        <v>24.600000000000001</v>
      </c>
      <c r="AM126">
        <v>27.800000000000001</v>
      </c>
      <c r="AN126">
        <v>71.299999999999997</v>
      </c>
      <c r="AO126">
        <v>28.600000000000001</v>
      </c>
      <c r="AP126">
        <v>62.299999999999997</v>
      </c>
      <c r="AQ126">
        <v>75.200000000000003</v>
      </c>
      <c r="AR126">
        <v>42.799999999999997</v>
      </c>
      <c r="AS126">
        <v>61.399999999999999</v>
      </c>
      <c r="AT126">
        <v>37.200000000000003</v>
      </c>
      <c r="AU126">
        <v>51.799999999999997</v>
      </c>
      <c r="AV126">
        <v>30.699999999999999</v>
      </c>
      <c r="AW126"/>
      <c r="AX126"/>
      <c r="AY126"/>
      <c r="AZ126"/>
      <c r="BA126"/>
      <c r="BB126"/>
      <c r="BC126"/>
      <c r="BD126"/>
      <c r="BE126"/>
      <c r="BF126"/>
      <c r="BG126"/>
      <c r="BH126"/>
      <c r="BI126"/>
      <c r="BJ126"/>
      <c r="BK126"/>
      <c r="BL126"/>
      <c r="BM126"/>
      <c r="BN126"/>
      <c r="BO126"/>
      <c r="BP126"/>
      <c r="BQ126"/>
      <c r="BR126"/>
      <c r="BS126"/>
      <c r="BT126"/>
      <c r="BU126"/>
      <c r="BV126"/>
      <c r="BW126"/>
      <c r="BX126"/>
    </row>
    <row r="127">
      <c r="A127" t="s">
        <v>400</v>
      </c>
      <c r="B127">
        <v>2013</v>
      </c>
      <c r="C127" t="s">
        <v>405</v>
      </c>
      <c r="D127">
        <v>37</v>
      </c>
      <c r="E127" t="s">
        <v>159</v>
      </c>
      <c r="F127" t="s">
        <v>49</v>
      </c>
      <c r="G127" t="s">
        <v>417</v>
      </c>
      <c r="H127">
        <v>10.1</v>
      </c>
      <c r="I127">
        <v>22.800000000000001</v>
      </c>
      <c r="J127">
        <v>45</v>
      </c>
      <c r="K127">
        <v>80</v>
      </c>
      <c r="L127">
        <v>97.900000000000006</v>
      </c>
      <c r="M127">
        <v>22.100000000000001</v>
      </c>
      <c r="N127">
        <v>49.5</v>
      </c>
      <c r="O127">
        <v>87.299999999999997</v>
      </c>
      <c r="P127">
        <v>98.400000000000006</v>
      </c>
      <c r="Q127">
        <v>97.700000000000003</v>
      </c>
      <c r="R127">
        <v>6</v>
      </c>
      <c r="S127">
        <v>16</v>
      </c>
      <c r="T127">
        <v>21.300000000000001</v>
      </c>
      <c r="U127">
        <v>49</v>
      </c>
      <c r="V127">
        <v>76.099999999999994</v>
      </c>
      <c r="W127" t="s">
        <v>146</v>
      </c>
      <c r="X127" t="s">
        <v>147</v>
      </c>
      <c r="Y127" t="s">
        <v>148</v>
      </c>
      <c r="Z127" t="s">
        <v>149</v>
      </c>
      <c r="AA127" t="s">
        <v>150</v>
      </c>
      <c r="AB127" t="s">
        <v>151</v>
      </c>
      <c r="AC127" t="s">
        <v>152</v>
      </c>
      <c r="AD127" t="s">
        <v>153</v>
      </c>
      <c r="AE127" t="s">
        <v>154</v>
      </c>
      <c r="AF127" t="s">
        <v>155</v>
      </c>
      <c r="AG127" t="s">
        <v>156</v>
      </c>
      <c r="AH127" t="s">
        <v>157</v>
      </c>
      <c r="AI127" t="s">
        <v>158</v>
      </c>
      <c r="AJ127">
        <v>22</v>
      </c>
      <c r="AK127">
        <v>81.700000000000003</v>
      </c>
      <c r="AL127">
        <v>75.299999999999997</v>
      </c>
      <c r="AM127">
        <v>71.900000000000006</v>
      </c>
      <c r="AN127">
        <v>28.399999999999999</v>
      </c>
      <c r="AO127">
        <v>71.299999999999997</v>
      </c>
      <c r="AP127">
        <v>37.399999999999999</v>
      </c>
      <c r="AQ127">
        <v>22</v>
      </c>
      <c r="AR127">
        <v>57.200000000000003</v>
      </c>
      <c r="AS127">
        <v>36.5</v>
      </c>
      <c r="AT127">
        <v>61.899999999999999</v>
      </c>
      <c r="AU127">
        <v>46.899999999999999</v>
      </c>
      <c r="AV127">
        <v>69.299999999999997</v>
      </c>
      <c r="AW127"/>
      <c r="AX127"/>
      <c r="AY127"/>
      <c r="AZ127"/>
      <c r="BA127"/>
      <c r="BB127"/>
      <c r="BC127"/>
      <c r="BD127"/>
      <c r="BE127"/>
      <c r="BF127"/>
      <c r="BG127"/>
      <c r="BH127"/>
      <c r="BI127"/>
      <c r="BJ127"/>
      <c r="BK127"/>
      <c r="BL127"/>
      <c r="BM127"/>
      <c r="BN127"/>
      <c r="BO127"/>
      <c r="BP127"/>
      <c r="BQ127"/>
      <c r="BR127"/>
      <c r="BS127"/>
      <c r="BT127"/>
      <c r="BU127"/>
      <c r="BV127"/>
      <c r="BW127"/>
      <c r="BX127"/>
    </row>
    <row r="128">
      <c r="A128" t="s">
        <v>400</v>
      </c>
      <c r="B128">
        <v>2013</v>
      </c>
      <c r="C128" t="s">
        <v>405</v>
      </c>
      <c r="D128">
        <v>38</v>
      </c>
      <c r="E128" t="s">
        <v>159</v>
      </c>
      <c r="F128" t="s">
        <v>48</v>
      </c>
      <c r="G128" t="s">
        <v>187</v>
      </c>
      <c r="H128">
        <v>89.900000000000006</v>
      </c>
      <c r="I128">
        <v>77.200000000000003</v>
      </c>
      <c r="J128">
        <v>55</v>
      </c>
      <c r="K128">
        <v>20</v>
      </c>
      <c r="L128">
        <v>2.1000000000000001</v>
      </c>
      <c r="M128">
        <v>77.900000000000006</v>
      </c>
      <c r="N128">
        <v>50.5</v>
      </c>
      <c r="O128">
        <v>12.699999999999999</v>
      </c>
      <c r="P128">
        <v>1.6000000000000001</v>
      </c>
      <c r="Q128">
        <v>2.2999999999999998</v>
      </c>
      <c r="R128">
        <v>94</v>
      </c>
      <c r="S128">
        <v>84</v>
      </c>
      <c r="T128">
        <v>78.700000000000003</v>
      </c>
      <c r="U128">
        <v>51</v>
      </c>
      <c r="V128">
        <v>23.899999999999999</v>
      </c>
      <c r="W128" t="s">
        <v>146</v>
      </c>
      <c r="X128" t="s">
        <v>147</v>
      </c>
      <c r="Y128" t="s">
        <v>148</v>
      </c>
      <c r="Z128" t="s">
        <v>149</v>
      </c>
      <c r="AA128" t="s">
        <v>150</v>
      </c>
      <c r="AB128" t="s">
        <v>151</v>
      </c>
      <c r="AC128" t="s">
        <v>152</v>
      </c>
      <c r="AD128" t="s">
        <v>153</v>
      </c>
      <c r="AE128" t="s">
        <v>154</v>
      </c>
      <c r="AF128" t="s">
        <v>155</v>
      </c>
      <c r="AG128" t="s">
        <v>156</v>
      </c>
      <c r="AH128" t="s">
        <v>157</v>
      </c>
      <c r="AI128" t="s">
        <v>158</v>
      </c>
      <c r="AJ128">
        <v>78</v>
      </c>
      <c r="AK128">
        <v>18.300000000000001</v>
      </c>
      <c r="AL128">
        <v>24.699999999999999</v>
      </c>
      <c r="AM128">
        <v>28.100000000000001</v>
      </c>
      <c r="AN128">
        <v>71.599999999999994</v>
      </c>
      <c r="AO128">
        <v>28.699999999999999</v>
      </c>
      <c r="AP128">
        <v>62.600000000000001</v>
      </c>
      <c r="AQ128">
        <v>78</v>
      </c>
      <c r="AR128">
        <v>42.799999999999997</v>
      </c>
      <c r="AS128">
        <v>63.5</v>
      </c>
      <c r="AT128">
        <v>38.100000000000001</v>
      </c>
      <c r="AU128">
        <v>53.100000000000001</v>
      </c>
      <c r="AV128">
        <v>30.699999999999999</v>
      </c>
      <c r="AW128"/>
      <c r="AX128"/>
      <c r="AY128"/>
      <c r="AZ128"/>
      <c r="BA128"/>
      <c r="BB128"/>
      <c r="BC128"/>
      <c r="BD128"/>
      <c r="BE128"/>
      <c r="BF128"/>
      <c r="BG128"/>
      <c r="BH128"/>
      <c r="BI128"/>
      <c r="BJ128"/>
      <c r="BK128"/>
      <c r="BL128"/>
      <c r="BM128"/>
      <c r="BN128"/>
      <c r="BO128"/>
      <c r="BP128"/>
      <c r="BQ128"/>
      <c r="BR128"/>
      <c r="BS128"/>
      <c r="BT128"/>
      <c r="BU128"/>
      <c r="BV128"/>
      <c r="BW128"/>
      <c r="BX128"/>
    </row>
    <row r="129">
      <c r="A129" t="s">
        <v>400</v>
      </c>
      <c r="B129">
        <v>2013</v>
      </c>
      <c r="C129" t="s">
        <v>405</v>
      </c>
      <c r="D129">
        <v>41</v>
      </c>
      <c r="E129" t="s">
        <v>56</v>
      </c>
      <c r="F129" t="s">
        <v>49</v>
      </c>
      <c r="G129" t="s">
        <v>187</v>
      </c>
      <c r="H129">
        <v>24.300000000000001</v>
      </c>
      <c r="I129">
        <v>17.5</v>
      </c>
      <c r="J129">
        <v>7.4000000000000004</v>
      </c>
      <c r="K129">
        <v>1</v>
      </c>
      <c r="L129">
        <v>0.20000000000000001</v>
      </c>
      <c r="M129">
        <v>8.8000000000000007</v>
      </c>
      <c r="N129">
        <v>1.8999999999999999</v>
      </c>
      <c r="O129">
        <v>0</v>
      </c>
      <c r="P129">
        <v>0.29999999999999999</v>
      </c>
      <c r="Q129">
        <v>0</v>
      </c>
      <c r="R129">
        <v>26.199999999999999</v>
      </c>
      <c r="S129">
        <v>22</v>
      </c>
      <c r="T129">
        <v>20.800000000000001</v>
      </c>
      <c r="U129">
        <v>11.300000000000001</v>
      </c>
      <c r="V129">
        <v>4.5999999999999996</v>
      </c>
      <c r="W129" t="s">
        <v>146</v>
      </c>
      <c r="X129" t="s">
        <v>147</v>
      </c>
      <c r="Y129" t="s">
        <v>148</v>
      </c>
      <c r="Z129" t="s">
        <v>149</v>
      </c>
      <c r="AA129" t="s">
        <v>150</v>
      </c>
      <c r="AB129" t="s">
        <v>151</v>
      </c>
      <c r="AC129" t="s">
        <v>152</v>
      </c>
      <c r="AD129" t="s">
        <v>153</v>
      </c>
      <c r="AE129" t="s">
        <v>154</v>
      </c>
      <c r="AF129" t="s">
        <v>155</v>
      </c>
      <c r="AG129" t="s">
        <v>156</v>
      </c>
      <c r="AH129" t="s">
        <v>157</v>
      </c>
      <c r="AI129" t="s">
        <v>158</v>
      </c>
      <c r="AJ129">
        <v>9.6999999999999993</v>
      </c>
      <c r="AK129">
        <v>1.6000000000000001</v>
      </c>
      <c r="AL129">
        <v>2.3999999999999999</v>
      </c>
      <c r="AM129">
        <v>1.8999999999999999</v>
      </c>
      <c r="AN129">
        <v>24.199999999999999</v>
      </c>
      <c r="AO129">
        <v>1.2</v>
      </c>
      <c r="AP129">
        <v>13.5</v>
      </c>
      <c r="AQ129">
        <v>22.699999999999999</v>
      </c>
      <c r="AR129">
        <v>8.0999999999999996</v>
      </c>
      <c r="AS129">
        <v>12.1</v>
      </c>
      <c r="AT129">
        <v>4.2999999999999998</v>
      </c>
      <c r="AU129">
        <v>15.4</v>
      </c>
      <c r="AV129">
        <v>3.8999999999999999</v>
      </c>
      <c r="AW129"/>
      <c r="AX129"/>
      <c r="AY129"/>
      <c r="AZ129"/>
      <c r="BA129"/>
      <c r="BB129"/>
      <c r="BC129"/>
      <c r="BD129"/>
      <c r="BE129"/>
      <c r="BF129"/>
      <c r="BG129"/>
      <c r="BH129"/>
      <c r="BI129"/>
      <c r="BJ129"/>
      <c r="BK129"/>
      <c r="BL129"/>
      <c r="BM129"/>
      <c r="BN129"/>
      <c r="BO129"/>
      <c r="BP129"/>
      <c r="BQ129"/>
      <c r="BR129"/>
      <c r="BS129"/>
      <c r="BT129"/>
      <c r="BU129"/>
      <c r="BV129"/>
      <c r="BW129"/>
      <c r="BX129"/>
    </row>
    <row r="130">
      <c r="A130" t="s">
        <v>400</v>
      </c>
      <c r="B130">
        <v>2013</v>
      </c>
      <c r="C130" t="s">
        <v>405</v>
      </c>
      <c r="D130">
        <v>42</v>
      </c>
      <c r="E130" t="s">
        <v>56</v>
      </c>
      <c r="F130" t="s">
        <v>48</v>
      </c>
      <c r="G130" t="s">
        <v>418</v>
      </c>
      <c r="H130">
        <v>75.700000000000003</v>
      </c>
      <c r="I130">
        <v>82.5</v>
      </c>
      <c r="J130">
        <v>92.599999999999994</v>
      </c>
      <c r="K130">
        <v>99</v>
      </c>
      <c r="L130">
        <v>99.799999999999997</v>
      </c>
      <c r="M130">
        <v>91.200000000000003</v>
      </c>
      <c r="N130">
        <v>98.099999999999994</v>
      </c>
      <c r="O130">
        <v>100</v>
      </c>
      <c r="P130">
        <v>99.700000000000003</v>
      </c>
      <c r="Q130">
        <v>100</v>
      </c>
      <c r="R130">
        <v>73.799999999999997</v>
      </c>
      <c r="S130">
        <v>78</v>
      </c>
      <c r="T130">
        <v>79.200000000000003</v>
      </c>
      <c r="U130">
        <v>88.700000000000003</v>
      </c>
      <c r="V130">
        <v>95.400000000000006</v>
      </c>
      <c r="W130" t="s">
        <v>146</v>
      </c>
      <c r="X130" t="s">
        <v>147</v>
      </c>
      <c r="Y130" t="s">
        <v>148</v>
      </c>
      <c r="Z130" t="s">
        <v>149</v>
      </c>
      <c r="AA130" t="s">
        <v>150</v>
      </c>
      <c r="AB130" t="s">
        <v>151</v>
      </c>
      <c r="AC130" t="s">
        <v>152</v>
      </c>
      <c r="AD130" t="s">
        <v>153</v>
      </c>
      <c r="AE130" t="s">
        <v>154</v>
      </c>
      <c r="AF130" t="s">
        <v>155</v>
      </c>
      <c r="AG130" t="s">
        <v>156</v>
      </c>
      <c r="AH130" t="s">
        <v>157</v>
      </c>
      <c r="AI130" t="s">
        <v>158</v>
      </c>
      <c r="AJ130">
        <v>90.299999999999997</v>
      </c>
      <c r="AK130">
        <v>98.400000000000006</v>
      </c>
      <c r="AL130">
        <v>97.599999999999994</v>
      </c>
      <c r="AM130">
        <v>98.099999999999994</v>
      </c>
      <c r="AN130">
        <v>75.799999999999997</v>
      </c>
      <c r="AO130">
        <v>98.799999999999997</v>
      </c>
      <c r="AP130">
        <v>86.5</v>
      </c>
      <c r="AQ130">
        <v>77.299999999999997</v>
      </c>
      <c r="AR130">
        <v>91.900000000000006</v>
      </c>
      <c r="AS130">
        <v>87.900000000000006</v>
      </c>
      <c r="AT130">
        <v>95.700000000000003</v>
      </c>
      <c r="AU130">
        <v>84.599999999999994</v>
      </c>
      <c r="AV130">
        <v>96.099999999999994</v>
      </c>
      <c r="AW130"/>
      <c r="AX130"/>
      <c r="AY130"/>
      <c r="AZ130"/>
      <c r="BA130"/>
      <c r="BB130"/>
      <c r="BC130"/>
      <c r="BD130"/>
      <c r="BE130"/>
      <c r="BF130"/>
      <c r="BG130"/>
      <c r="BH130"/>
      <c r="BI130"/>
      <c r="BJ130"/>
      <c r="BK130"/>
      <c r="BL130"/>
      <c r="BM130"/>
      <c r="BN130"/>
      <c r="BO130"/>
      <c r="BP130"/>
      <c r="BQ130"/>
      <c r="BR130"/>
      <c r="BS130"/>
      <c r="BT130"/>
      <c r="BU130"/>
      <c r="BV130"/>
      <c r="BW130"/>
      <c r="BX130"/>
    </row>
    <row r="131">
      <c r="A131" t="s">
        <v>400</v>
      </c>
      <c r="B131">
        <v>2013</v>
      </c>
      <c r="C131" t="s">
        <v>405</v>
      </c>
      <c r="D131">
        <v>58</v>
      </c>
      <c r="E131" t="s">
        <v>160</v>
      </c>
      <c r="F131" t="s">
        <v>161</v>
      </c>
      <c r="G131" t="s">
        <v>187</v>
      </c>
      <c r="H131">
        <v>3.5066117933142329</v>
      </c>
      <c r="I131">
        <v>9.6819659692330884</v>
      </c>
      <c r="J131">
        <v>24.637830591953559</v>
      </c>
      <c r="K131">
        <v>50.782671091443227</v>
      </c>
      <c r="L131">
        <v>89.885440872974812</v>
      </c>
      <c r="M131">
        <v>9.7747382896975541</v>
      </c>
      <c r="N131">
        <v>21.68020410335615</v>
      </c>
      <c r="O131">
        <v>61.424444789649669</v>
      </c>
      <c r="P131">
        <v>90.711805039829073</v>
      </c>
      <c r="Q131">
        <v>91.603768250491186</v>
      </c>
      <c r="R131">
        <v>1.374198001058063</v>
      </c>
      <c r="S131">
        <v>6.3700597947043676</v>
      </c>
      <c r="T131">
        <v>9.3831567698159262</v>
      </c>
      <c r="U131">
        <v>27.561496935752999</v>
      </c>
      <c r="V131">
        <v>48.671078767950789</v>
      </c>
      <c r="W131" t="s">
        <v>146</v>
      </c>
      <c r="X131" t="s">
        <v>147</v>
      </c>
      <c r="Y131" t="s">
        <v>148</v>
      </c>
      <c r="Z131" t="s">
        <v>149</v>
      </c>
      <c r="AA131" t="s">
        <v>150</v>
      </c>
      <c r="AB131" t="s">
        <v>151</v>
      </c>
      <c r="AC131" t="s">
        <v>152</v>
      </c>
      <c r="AD131" t="s">
        <v>153</v>
      </c>
      <c r="AE131" t="s">
        <v>154</v>
      </c>
      <c r="AF131" t="s">
        <v>155</v>
      </c>
      <c r="AG131" t="s">
        <v>156</v>
      </c>
      <c r="AH131" t="s">
        <v>157</v>
      </c>
      <c r="AI131" t="s">
        <v>158</v>
      </c>
      <c r="AJ131">
        <v>14.504911589597601</v>
      </c>
      <c r="AK131">
        <v>60.930127866080717</v>
      </c>
      <c r="AL131">
        <v>60.881536414541657</v>
      </c>
      <c r="AM131">
        <v>43.440683170962402</v>
      </c>
      <c r="AN131">
        <v>10.499733395276669</v>
      </c>
      <c r="AO131">
        <v>59.602300606282498</v>
      </c>
      <c r="AP131">
        <v>23.194243105588331</v>
      </c>
      <c r="AQ131">
        <v>14.194794327539579</v>
      </c>
      <c r="AR131">
        <v>28.271401269834371</v>
      </c>
      <c r="AS131">
        <v>24.89803833148504</v>
      </c>
      <c r="AT131">
        <v>44.811665467093349</v>
      </c>
      <c r="AU131">
        <v>27.009601378298839</v>
      </c>
      <c r="AV131">
        <v>45.339659348259417</v>
      </c>
      <c r="AW131"/>
      <c r="AX131"/>
      <c r="AY131"/>
      <c r="AZ131"/>
      <c r="BA131"/>
      <c r="BB131"/>
      <c r="BC131"/>
      <c r="BD131"/>
      <c r="BE131"/>
      <c r="BF131"/>
      <c r="BG131"/>
      <c r="BH131"/>
      <c r="BI131"/>
      <c r="BJ131"/>
      <c r="BK131"/>
      <c r="BL131"/>
      <c r="BM131"/>
      <c r="BN131"/>
      <c r="BO131"/>
      <c r="BP131"/>
      <c r="BQ131"/>
      <c r="BR131"/>
      <c r="BS131"/>
      <c r="BT131"/>
      <c r="BU131"/>
      <c r="BV131"/>
      <c r="BW131"/>
      <c r="BX131"/>
    </row>
    <row r="132">
      <c r="A132" t="s">
        <v>400</v>
      </c>
      <c r="B132">
        <v>2013</v>
      </c>
      <c r="C132" t="s">
        <v>405</v>
      </c>
      <c r="D132">
        <v>59</v>
      </c>
      <c r="E132" t="s">
        <v>160</v>
      </c>
      <c r="F132" t="s">
        <v>236</v>
      </c>
      <c r="G132" t="s">
        <v>187</v>
      </c>
      <c r="H132">
        <v>4.8923499342425929</v>
      </c>
      <c r="I132">
        <v>11.319695892067379</v>
      </c>
      <c r="J132">
        <v>18.589611581292129</v>
      </c>
      <c r="K132">
        <v>28.019886238086489</v>
      </c>
      <c r="L132">
        <v>7.3144934820684089</v>
      </c>
      <c r="M132">
        <v>11.56061615670013</v>
      </c>
      <c r="N132">
        <v>27.162089775250561</v>
      </c>
      <c r="O132">
        <v>25.600895244831051</v>
      </c>
      <c r="P132">
        <v>7.3618642802799554</v>
      </c>
      <c r="Q132">
        <v>5.7662220543655422</v>
      </c>
      <c r="R132">
        <v>2.8861899326532341</v>
      </c>
      <c r="S132">
        <v>7.6384096897705618</v>
      </c>
      <c r="T132">
        <v>9.9243268139965917</v>
      </c>
      <c r="U132">
        <v>18.771978861889611</v>
      </c>
      <c r="V132">
        <v>24.513163165063709</v>
      </c>
      <c r="W132" t="s">
        <v>146</v>
      </c>
      <c r="X132" t="s">
        <v>147</v>
      </c>
      <c r="Y132" t="s">
        <v>148</v>
      </c>
      <c r="Z132" t="s">
        <v>149</v>
      </c>
      <c r="AA132" t="s">
        <v>150</v>
      </c>
      <c r="AB132" t="s">
        <v>151</v>
      </c>
      <c r="AC132" t="s">
        <v>152</v>
      </c>
      <c r="AD132" t="s">
        <v>153</v>
      </c>
      <c r="AE132" t="s">
        <v>154</v>
      </c>
      <c r="AF132" t="s">
        <v>155</v>
      </c>
      <c r="AG132" t="s">
        <v>156</v>
      </c>
      <c r="AH132" t="s">
        <v>157</v>
      </c>
      <c r="AI132" t="s">
        <v>158</v>
      </c>
      <c r="AJ132">
        <v>2.8453833981762</v>
      </c>
      <c r="AK132">
        <v>20.60921925749124</v>
      </c>
      <c r="AL132">
        <v>11.245271590171781</v>
      </c>
      <c r="AM132">
        <v>27.447969046714721</v>
      </c>
      <c r="AN132">
        <v>17.463136434820839</v>
      </c>
      <c r="AO132">
        <v>10.968356726070541</v>
      </c>
      <c r="AP132">
        <v>11.73417494937237</v>
      </c>
      <c r="AQ132">
        <v>6.3769863819243886</v>
      </c>
      <c r="AR132">
        <v>22.622796422932929</v>
      </c>
      <c r="AS132">
        <v>11.45545174089577</v>
      </c>
      <c r="AT132">
        <v>16.021911996737739</v>
      </c>
      <c r="AU132">
        <v>18.416645434841499</v>
      </c>
      <c r="AV132">
        <v>21.22302481720012</v>
      </c>
      <c r="AW132"/>
      <c r="AX132"/>
      <c r="AY132"/>
      <c r="AZ132"/>
      <c r="BA132"/>
      <c r="BB132"/>
      <c r="BC132"/>
      <c r="BD132"/>
      <c r="BE132"/>
      <c r="BF132"/>
      <c r="BG132"/>
      <c r="BH132"/>
      <c r="BI132"/>
      <c r="BJ132"/>
      <c r="BK132"/>
      <c r="BL132"/>
      <c r="BM132"/>
      <c r="BN132"/>
      <c r="BO132"/>
      <c r="BP132"/>
      <c r="BQ132"/>
      <c r="BR132"/>
      <c r="BS132"/>
      <c r="BT132"/>
      <c r="BU132"/>
      <c r="BV132"/>
      <c r="BW132"/>
      <c r="BX132"/>
    </row>
    <row r="133">
      <c r="A133" t="s">
        <v>400</v>
      </c>
      <c r="B133">
        <v>2013</v>
      </c>
      <c r="C133" t="s">
        <v>405</v>
      </c>
      <c r="D133">
        <v>60</v>
      </c>
      <c r="E133" t="s">
        <v>160</v>
      </c>
      <c r="F133" t="s">
        <v>237</v>
      </c>
      <c r="G133" t="s">
        <v>187</v>
      </c>
      <c r="H133">
        <v>30.529886828648841</v>
      </c>
      <c r="I133">
        <v>36.117091144767222</v>
      </c>
      <c r="J133">
        <v>37.339573210293857</v>
      </c>
      <c r="K133">
        <v>16.827382060050802</v>
      </c>
      <c r="L133">
        <v>0.40158222475179828</v>
      </c>
      <c r="M133">
        <v>71.898878110933026</v>
      </c>
      <c r="N133">
        <v>47.058200973982927</v>
      </c>
      <c r="O133">
        <v>11.043811351464059</v>
      </c>
      <c r="P133">
        <v>0.35822021868728282</v>
      </c>
      <c r="Q133">
        <v>0.1705068804174939</v>
      </c>
      <c r="R133">
        <v>25.85759355301364</v>
      </c>
      <c r="S133">
        <v>25.803715817859661</v>
      </c>
      <c r="T133">
        <v>27.44217042278099</v>
      </c>
      <c r="U133">
        <v>21.476398346952202</v>
      </c>
      <c r="V133">
        <v>12.385540002792849</v>
      </c>
      <c r="W133" t="s">
        <v>146</v>
      </c>
      <c r="X133" t="s">
        <v>147</v>
      </c>
      <c r="Y133" t="s">
        <v>148</v>
      </c>
      <c r="Z133" t="s">
        <v>149</v>
      </c>
      <c r="AA133" t="s">
        <v>150</v>
      </c>
      <c r="AB133" t="s">
        <v>151</v>
      </c>
      <c r="AC133" t="s">
        <v>152</v>
      </c>
      <c r="AD133" t="s">
        <v>153</v>
      </c>
      <c r="AE133" t="s">
        <v>154</v>
      </c>
      <c r="AF133" t="s">
        <v>155</v>
      </c>
      <c r="AG133" t="s">
        <v>156</v>
      </c>
      <c r="AH133" t="s">
        <v>157</v>
      </c>
      <c r="AI133" t="s">
        <v>158</v>
      </c>
      <c r="AJ133">
        <v>43.886254776887519</v>
      </c>
      <c r="AK133">
        <v>13.803099162252879</v>
      </c>
      <c r="AL133">
        <v>16.897292841703798</v>
      </c>
      <c r="AM133">
        <v>20.704541025685291</v>
      </c>
      <c r="AN133">
        <v>18.83179805706574</v>
      </c>
      <c r="AO133">
        <v>27.078462977957429</v>
      </c>
      <c r="AP133">
        <v>22.42058644103545</v>
      </c>
      <c r="AQ133">
        <v>24.31222411389777</v>
      </c>
      <c r="AR133">
        <v>26.424517248528051</v>
      </c>
      <c r="AS133">
        <v>23.937529133653399</v>
      </c>
      <c r="AT133">
        <v>25.97325426403037</v>
      </c>
      <c r="AU133">
        <v>23.796266256641019</v>
      </c>
      <c r="AV133">
        <v>25.479777133865021</v>
      </c>
      <c r="AW133"/>
      <c r="AX133"/>
      <c r="AY133"/>
      <c r="AZ133"/>
      <c r="BA133"/>
      <c r="BB133"/>
      <c r="BC133"/>
      <c r="BD133"/>
      <c r="BE133"/>
      <c r="BF133"/>
      <c r="BG133"/>
      <c r="BH133"/>
      <c r="BI133"/>
      <c r="BJ133"/>
      <c r="BK133"/>
      <c r="BL133"/>
      <c r="BM133"/>
      <c r="BN133"/>
      <c r="BO133"/>
      <c r="BP133"/>
      <c r="BQ133"/>
      <c r="BR133"/>
      <c r="BS133"/>
      <c r="BT133"/>
      <c r="BU133"/>
      <c r="BV133"/>
      <c r="BW133"/>
      <c r="BX133"/>
    </row>
    <row r="134">
      <c r="A134" t="s">
        <v>400</v>
      </c>
      <c r="B134">
        <v>2013</v>
      </c>
      <c r="C134" t="s">
        <v>405</v>
      </c>
      <c r="D134">
        <v>61</v>
      </c>
      <c r="E134" t="s">
        <v>160</v>
      </c>
      <c r="F134" t="s">
        <v>238</v>
      </c>
      <c r="G134" t="s">
        <v>187</v>
      </c>
      <c r="H134">
        <v>18.58405067863562</v>
      </c>
      <c r="I134">
        <v>11.35054617444386</v>
      </c>
      <c r="J134">
        <v>5.9247343819663634</v>
      </c>
      <c r="K134">
        <v>1.600620939024761</v>
      </c>
      <c r="L134">
        <v>0.54771066454276152</v>
      </c>
      <c r="M134">
        <v>0.82596876281425757</v>
      </c>
      <c r="N134">
        <v>0.85291691524069757</v>
      </c>
      <c r="O134">
        <v>0.037245367879625103</v>
      </c>
      <c r="P134">
        <v>0.035618056458163398</v>
      </c>
      <c r="Q134">
        <v>0.2327828420183741</v>
      </c>
      <c r="R134">
        <v>23.49112172418085</v>
      </c>
      <c r="S134">
        <v>15.66801719023753</v>
      </c>
      <c r="T134">
        <v>14.43896604979998</v>
      </c>
      <c r="U134">
        <v>9.314341677029061</v>
      </c>
      <c r="V134">
        <v>6.8182286141884347</v>
      </c>
      <c r="W134" t="s">
        <v>146</v>
      </c>
      <c r="X134" t="s">
        <v>147</v>
      </c>
      <c r="Y134" t="s">
        <v>148</v>
      </c>
      <c r="Z134" t="s">
        <v>149</v>
      </c>
      <c r="AA134" t="s">
        <v>150</v>
      </c>
      <c r="AB134" t="s">
        <v>151</v>
      </c>
      <c r="AC134" t="s">
        <v>152</v>
      </c>
      <c r="AD134" t="s">
        <v>153</v>
      </c>
      <c r="AE134" t="s">
        <v>154</v>
      </c>
      <c r="AF134" t="s">
        <v>155</v>
      </c>
      <c r="AG134" t="s">
        <v>156</v>
      </c>
      <c r="AH134" t="s">
        <v>157</v>
      </c>
      <c r="AI134" t="s">
        <v>158</v>
      </c>
      <c r="AJ134">
        <v>20.802578679138691</v>
      </c>
      <c r="AK134">
        <v>2.8645974909762271</v>
      </c>
      <c r="AL134">
        <v>3.6656150755179349</v>
      </c>
      <c r="AM134">
        <v>1.422786631827885</v>
      </c>
      <c r="AN134">
        <v>19.751295600676531</v>
      </c>
      <c r="AO134">
        <v>0.53481666385295157</v>
      </c>
      <c r="AP134">
        <v>27.249205578512498</v>
      </c>
      <c r="AQ134">
        <v>10.58991404589368</v>
      </c>
      <c r="AR134">
        <v>17.72489310908087</v>
      </c>
      <c r="AS134">
        <v>2.056652098764439</v>
      </c>
      <c r="AT134">
        <v>1.4675228249296539</v>
      </c>
      <c r="AU134">
        <v>8.9623514198661134</v>
      </c>
      <c r="AV134">
        <v>5.4907406485455716</v>
      </c>
      <c r="AW134"/>
      <c r="AX134"/>
      <c r="AY134"/>
      <c r="AZ134"/>
      <c r="BA134"/>
      <c r="BB134"/>
      <c r="BC134"/>
      <c r="BD134"/>
      <c r="BE134"/>
      <c r="BF134"/>
      <c r="BG134"/>
      <c r="BH134"/>
      <c r="BI134"/>
      <c r="BJ134"/>
      <c r="BK134"/>
      <c r="BL134"/>
      <c r="BM134"/>
      <c r="BN134"/>
      <c r="BO134"/>
      <c r="BP134"/>
      <c r="BQ134"/>
      <c r="BR134"/>
      <c r="BS134"/>
      <c r="BT134"/>
      <c r="BU134"/>
      <c r="BV134"/>
      <c r="BW134"/>
      <c r="BX134"/>
    </row>
    <row r="135">
      <c r="A135" t="s">
        <v>400</v>
      </c>
      <c r="B135">
        <v>2013</v>
      </c>
      <c r="C135" t="s">
        <v>405</v>
      </c>
      <c r="D135">
        <v>62</v>
      </c>
      <c r="E135" t="s">
        <v>160</v>
      </c>
      <c r="F135" t="s">
        <v>239</v>
      </c>
      <c r="G135" t="s">
        <v>187</v>
      </c>
      <c r="H135">
        <v>4.4481811234788644</v>
      </c>
      <c r="I135">
        <v>3.974184409695797</v>
      </c>
      <c r="J135">
        <v>0.36272653732626359</v>
      </c>
      <c r="K135">
        <v>0.20155305975308779</v>
      </c>
      <c r="L135">
        <v>0.010304351969745299</v>
      </c>
      <c r="M135">
        <v>0.054255390515018903</v>
      </c>
      <c r="N135">
        <v>0</v>
      </c>
      <c r="O135">
        <v>0</v>
      </c>
      <c r="P135">
        <v>0</v>
      </c>
      <c r="Q135">
        <v>0</v>
      </c>
      <c r="R135">
        <v>4.6620414395705563</v>
      </c>
      <c r="S135">
        <v>4.7509740531047893</v>
      </c>
      <c r="T135">
        <v>5.1022570573284849</v>
      </c>
      <c r="U135">
        <v>1.660088297053379</v>
      </c>
      <c r="V135">
        <v>0.6971156846441795</v>
      </c>
      <c r="W135" t="s">
        <v>146</v>
      </c>
      <c r="X135" t="s">
        <v>147</v>
      </c>
      <c r="Y135" t="s">
        <v>148</v>
      </c>
      <c r="Z135" t="s">
        <v>149</v>
      </c>
      <c r="AA135" t="s">
        <v>150</v>
      </c>
      <c r="AB135" t="s">
        <v>151</v>
      </c>
      <c r="AC135" t="s">
        <v>152</v>
      </c>
      <c r="AD135" t="s">
        <v>153</v>
      </c>
      <c r="AE135" t="s">
        <v>154</v>
      </c>
      <c r="AF135" t="s">
        <v>155</v>
      </c>
      <c r="AG135" t="s">
        <v>156</v>
      </c>
      <c r="AH135" t="s">
        <v>157</v>
      </c>
      <c r="AI135" t="s">
        <v>158</v>
      </c>
      <c r="AJ135">
        <v>3.7605950300308439</v>
      </c>
      <c r="AK135">
        <v>0.24089524376889729</v>
      </c>
      <c r="AL135">
        <v>0.30405381305595081</v>
      </c>
      <c r="AM135">
        <v>0.028006476548295901</v>
      </c>
      <c r="AN135">
        <v>0.87795375151457167</v>
      </c>
      <c r="AO135">
        <v>0</v>
      </c>
      <c r="AP135">
        <v>1.298489921121849</v>
      </c>
      <c r="AQ135">
        <v>7.1756681132987401</v>
      </c>
      <c r="AR135">
        <v>0.40305001730306877</v>
      </c>
      <c r="AS135">
        <v>2.390729540762687</v>
      </c>
      <c r="AT135">
        <v>0.2201958612378605</v>
      </c>
      <c r="AU135">
        <v>3.0767821940634361</v>
      </c>
      <c r="AV135">
        <v>0.62353793660156487</v>
      </c>
      <c r="AW135"/>
      <c r="AX135"/>
      <c r="AY135"/>
      <c r="AZ135"/>
      <c r="BA135"/>
      <c r="BB135"/>
      <c r="BC135"/>
      <c r="BD135"/>
      <c r="BE135"/>
      <c r="BF135"/>
      <c r="BG135"/>
      <c r="BH135"/>
      <c r="BI135"/>
      <c r="BJ135"/>
      <c r="BK135"/>
      <c r="BL135"/>
      <c r="BM135"/>
      <c r="BN135"/>
      <c r="BO135"/>
      <c r="BP135"/>
      <c r="BQ135"/>
      <c r="BR135"/>
      <c r="BS135"/>
      <c r="BT135"/>
      <c r="BU135"/>
      <c r="BV135"/>
      <c r="BW135"/>
      <c r="BX135"/>
    </row>
    <row r="136">
      <c r="A136" t="s">
        <v>400</v>
      </c>
      <c r="B136">
        <v>2013</v>
      </c>
      <c r="C136" t="s">
        <v>405</v>
      </c>
      <c r="D136">
        <v>63</v>
      </c>
      <c r="E136" t="s">
        <v>160</v>
      </c>
      <c r="F136" t="s">
        <v>240</v>
      </c>
      <c r="G136" t="s">
        <v>187</v>
      </c>
      <c r="H136">
        <v>16.133269721230999</v>
      </c>
      <c r="I136">
        <v>14.116627140954931</v>
      </c>
      <c r="J136">
        <v>6.4992836355981858</v>
      </c>
      <c r="K136">
        <v>0.26691428208883178</v>
      </c>
      <c r="L136">
        <v>0</v>
      </c>
      <c r="M136">
        <v>1.227092848642372</v>
      </c>
      <c r="N136">
        <v>0.081395032807657405</v>
      </c>
      <c r="O136">
        <v>0</v>
      </c>
      <c r="P136">
        <v>0</v>
      </c>
      <c r="Q136">
        <v>0</v>
      </c>
      <c r="R136">
        <v>15.04877745803757</v>
      </c>
      <c r="S136">
        <v>21.598159514560869</v>
      </c>
      <c r="T136">
        <v>17.590494152067599</v>
      </c>
      <c r="U136">
        <v>11.09238299571704</v>
      </c>
      <c r="V136">
        <v>3.1257023571742981</v>
      </c>
      <c r="W136" t="s">
        <v>146</v>
      </c>
      <c r="X136" t="s">
        <v>147</v>
      </c>
      <c r="Y136" t="s">
        <v>148</v>
      </c>
      <c r="Z136" t="s">
        <v>149</v>
      </c>
      <c r="AA136" t="s">
        <v>150</v>
      </c>
      <c r="AB136" t="s">
        <v>151</v>
      </c>
      <c r="AC136" t="s">
        <v>152</v>
      </c>
      <c r="AD136" t="s">
        <v>153</v>
      </c>
      <c r="AE136" t="s">
        <v>154</v>
      </c>
      <c r="AF136" t="s">
        <v>155</v>
      </c>
      <c r="AG136" t="s">
        <v>156</v>
      </c>
      <c r="AH136" t="s">
        <v>157</v>
      </c>
      <c r="AI136" t="s">
        <v>158</v>
      </c>
      <c r="AJ136">
        <v>10.598003254970591</v>
      </c>
      <c r="AK136">
        <v>0</v>
      </c>
      <c r="AL136">
        <v>0.0239652691058382</v>
      </c>
      <c r="AM136">
        <v>0.31378337535953549</v>
      </c>
      <c r="AN136">
        <v>2.7420866296692261</v>
      </c>
      <c r="AO136">
        <v>0</v>
      </c>
      <c r="AP136">
        <v>1.5963880795329319</v>
      </c>
      <c r="AQ136">
        <v>27.535471984887941</v>
      </c>
      <c r="AR136">
        <v>0.4934434846876723</v>
      </c>
      <c r="AS136">
        <v>17.588224100321892</v>
      </c>
      <c r="AT136">
        <v>5.6253835821048339</v>
      </c>
      <c r="AU136">
        <v>9.2983614759745308</v>
      </c>
      <c r="AV136">
        <v>0</v>
      </c>
      <c r="AW136"/>
      <c r="AX136"/>
      <c r="AY136"/>
      <c r="AZ136"/>
      <c r="BA136"/>
      <c r="BB136"/>
      <c r="BC136"/>
      <c r="BD136"/>
      <c r="BE136"/>
      <c r="BF136"/>
      <c r="BG136"/>
      <c r="BH136"/>
      <c r="BI136"/>
      <c r="BJ136"/>
      <c r="BK136"/>
      <c r="BL136"/>
      <c r="BM136"/>
      <c r="BN136"/>
      <c r="BO136"/>
      <c r="BP136"/>
      <c r="BQ136"/>
      <c r="BR136"/>
      <c r="BS136"/>
      <c r="BT136"/>
      <c r="BU136"/>
      <c r="BV136"/>
      <c r="BW136"/>
      <c r="BX136"/>
    </row>
    <row r="137">
      <c r="A137" t="s">
        <v>400</v>
      </c>
      <c r="B137">
        <v>2013</v>
      </c>
      <c r="C137" t="s">
        <v>405</v>
      </c>
      <c r="D137">
        <v>64</v>
      </c>
      <c r="E137" t="s">
        <v>160</v>
      </c>
      <c r="F137" t="s">
        <v>241</v>
      </c>
      <c r="G137" t="s">
        <v>187</v>
      </c>
      <c r="H137">
        <v>1.1341383429192069</v>
      </c>
      <c r="I137">
        <v>0.25559728171177237</v>
      </c>
      <c r="J137">
        <v>0.064618440634377397</v>
      </c>
      <c r="K137">
        <v>0.034964355543469001</v>
      </c>
      <c r="L137">
        <v>0.031743801940873499</v>
      </c>
      <c r="M137">
        <v>0.039393639479308497</v>
      </c>
      <c r="N137">
        <v>0</v>
      </c>
      <c r="O137">
        <v>0</v>
      </c>
      <c r="P137">
        <v>0</v>
      </c>
      <c r="Q137">
        <v>0</v>
      </c>
      <c r="R137">
        <v>2.0476213974261102</v>
      </c>
      <c r="S137">
        <v>0.16234921406480221</v>
      </c>
      <c r="T137">
        <v>0.27589405316898441</v>
      </c>
      <c r="U137">
        <v>0.1770355233766874</v>
      </c>
      <c r="V137">
        <v>0.16279109451511081</v>
      </c>
      <c r="W137" t="s">
        <v>146</v>
      </c>
      <c r="X137" t="s">
        <v>147</v>
      </c>
      <c r="Y137" t="s">
        <v>148</v>
      </c>
      <c r="Z137" t="s">
        <v>149</v>
      </c>
      <c r="AA137" t="s">
        <v>150</v>
      </c>
      <c r="AB137" t="s">
        <v>151</v>
      </c>
      <c r="AC137" t="s">
        <v>152</v>
      </c>
      <c r="AD137" t="s">
        <v>153</v>
      </c>
      <c r="AE137" t="s">
        <v>154</v>
      </c>
      <c r="AF137" t="s">
        <v>155</v>
      </c>
      <c r="AG137" t="s">
        <v>156</v>
      </c>
      <c r="AH137" t="s">
        <v>157</v>
      </c>
      <c r="AI137" t="s">
        <v>158</v>
      </c>
      <c r="AJ137">
        <v>0.30311718638255131</v>
      </c>
      <c r="AK137">
        <v>0</v>
      </c>
      <c r="AL137">
        <v>0</v>
      </c>
      <c r="AM137">
        <v>0.166802690005387</v>
      </c>
      <c r="AN137">
        <v>0</v>
      </c>
      <c r="AO137">
        <v>0</v>
      </c>
      <c r="AP137">
        <v>0.90398740985311643</v>
      </c>
      <c r="AQ137">
        <v>1.096874569292998</v>
      </c>
      <c r="AR137">
        <v>0.34338089392831272</v>
      </c>
      <c r="AS137">
        <v>0.0655367886568234</v>
      </c>
      <c r="AT137">
        <v>0.10175667386672339</v>
      </c>
      <c r="AU137">
        <v>1.201449771616135</v>
      </c>
      <c r="AV137">
        <v>0</v>
      </c>
      <c r="AW137"/>
      <c r="AX137"/>
      <c r="AY137"/>
      <c r="AZ137"/>
      <c r="BA137"/>
      <c r="BB137"/>
      <c r="BC137"/>
      <c r="BD137"/>
      <c r="BE137"/>
      <c r="BF137"/>
      <c r="BG137"/>
      <c r="BH137"/>
      <c r="BI137"/>
      <c r="BJ137"/>
      <c r="BK137"/>
      <c r="BL137"/>
      <c r="BM137"/>
      <c r="BN137"/>
      <c r="BO137"/>
      <c r="BP137"/>
      <c r="BQ137"/>
      <c r="BR137"/>
      <c r="BS137"/>
      <c r="BT137"/>
      <c r="BU137"/>
      <c r="BV137"/>
      <c r="BW137"/>
      <c r="BX137"/>
    </row>
    <row r="138">
      <c r="A138" t="s">
        <v>400</v>
      </c>
      <c r="B138">
        <v>2013</v>
      </c>
      <c r="C138" t="s">
        <v>405</v>
      </c>
      <c r="D138">
        <v>65</v>
      </c>
      <c r="E138" t="s">
        <v>160</v>
      </c>
      <c r="F138" t="s">
        <v>242</v>
      </c>
      <c r="G138" t="s">
        <v>187</v>
      </c>
      <c r="H138">
        <v>0.8037616332172226</v>
      </c>
      <c r="I138">
        <v>0.56850142679611015</v>
      </c>
      <c r="J138">
        <v>0.49402275043807609</v>
      </c>
      <c r="K138">
        <v>0.051450666627972201</v>
      </c>
      <c r="L138">
        <v>0</v>
      </c>
      <c r="M138">
        <v>0</v>
      </c>
      <c r="N138">
        <v>0</v>
      </c>
      <c r="O138">
        <v>0</v>
      </c>
      <c r="P138">
        <v>0</v>
      </c>
      <c r="Q138">
        <v>0</v>
      </c>
      <c r="R138">
        <v>0.80004238968003527</v>
      </c>
      <c r="S138">
        <v>0.88375556453329818</v>
      </c>
      <c r="T138">
        <v>0.82731158284087092</v>
      </c>
      <c r="U138">
        <v>0.3311071600901298</v>
      </c>
      <c r="V138">
        <v>0.76460494876603702</v>
      </c>
      <c r="W138" t="s">
        <v>146</v>
      </c>
      <c r="X138" t="s">
        <v>147</v>
      </c>
      <c r="Y138" t="s">
        <v>148</v>
      </c>
      <c r="Z138" t="s">
        <v>149</v>
      </c>
      <c r="AA138" t="s">
        <v>150</v>
      </c>
      <c r="AB138" t="s">
        <v>151</v>
      </c>
      <c r="AC138" t="s">
        <v>152</v>
      </c>
      <c r="AD138" t="s">
        <v>153</v>
      </c>
      <c r="AE138" t="s">
        <v>154</v>
      </c>
      <c r="AF138" t="s">
        <v>155</v>
      </c>
      <c r="AG138" t="s">
        <v>156</v>
      </c>
      <c r="AH138" t="s">
        <v>157</v>
      </c>
      <c r="AI138" t="s">
        <v>158</v>
      </c>
      <c r="AJ138">
        <v>0.65219661741706159</v>
      </c>
      <c r="AK138">
        <v>0</v>
      </c>
      <c r="AL138">
        <v>0</v>
      </c>
      <c r="AM138">
        <v>0.51438332982502599</v>
      </c>
      <c r="AN138">
        <v>0.55127955456471478</v>
      </c>
      <c r="AO138">
        <v>0</v>
      </c>
      <c r="AP138">
        <v>2.2026265482554148</v>
      </c>
      <c r="AQ138">
        <v>0</v>
      </c>
      <c r="AR138">
        <v>0</v>
      </c>
      <c r="AS138">
        <v>0.81470904345108341</v>
      </c>
      <c r="AT138">
        <v>0.50208957319490921</v>
      </c>
      <c r="AU138">
        <v>0.86753731441730331</v>
      </c>
      <c r="AV138">
        <v>0.0206949506074777</v>
      </c>
      <c r="AW138"/>
      <c r="AX138"/>
      <c r="AY138"/>
      <c r="AZ138"/>
      <c r="BA138"/>
      <c r="BB138"/>
      <c r="BC138"/>
      <c r="BD138"/>
      <c r="BE138"/>
      <c r="BF138"/>
      <c r="BG138"/>
      <c r="BH138"/>
      <c r="BI138"/>
      <c r="BJ138"/>
      <c r="BK138"/>
      <c r="BL138"/>
      <c r="BM138"/>
      <c r="BN138"/>
      <c r="BO138"/>
      <c r="BP138"/>
      <c r="BQ138"/>
      <c r="BR138"/>
      <c r="BS138"/>
      <c r="BT138"/>
      <c r="BU138"/>
      <c r="BV138"/>
      <c r="BW138"/>
      <c r="BX138"/>
    </row>
    <row r="139">
      <c r="A139" t="s">
        <v>400</v>
      </c>
      <c r="B139">
        <v>2013</v>
      </c>
      <c r="C139" t="s">
        <v>405</v>
      </c>
      <c r="D139">
        <v>66</v>
      </c>
      <c r="E139" t="s">
        <v>160</v>
      </c>
      <c r="F139" t="s">
        <v>243</v>
      </c>
      <c r="G139" t="s">
        <v>187</v>
      </c>
      <c r="H139">
        <v>15.037756458865299</v>
      </c>
      <c r="I139">
        <v>8.2467957110063335</v>
      </c>
      <c r="J139">
        <v>2.826915890485528</v>
      </c>
      <c r="K139">
        <v>0.28750643455917041</v>
      </c>
      <c r="L139">
        <v>0.0098404499706307002</v>
      </c>
      <c r="M139">
        <v>0.61790262566981347</v>
      </c>
      <c r="N139">
        <v>0</v>
      </c>
      <c r="O139">
        <v>0</v>
      </c>
      <c r="P139">
        <v>0</v>
      </c>
      <c r="Q139">
        <v>0</v>
      </c>
      <c r="R139">
        <v>19.08897531441016</v>
      </c>
      <c r="S139">
        <v>13.5501453963678</v>
      </c>
      <c r="T139">
        <v>9.5852475161565032</v>
      </c>
      <c r="U139">
        <v>5.5081058324048726</v>
      </c>
      <c r="V139">
        <v>1.3846479644458911</v>
      </c>
      <c r="W139" t="s">
        <v>146</v>
      </c>
      <c r="X139" t="s">
        <v>147</v>
      </c>
      <c r="Y139" t="s">
        <v>148</v>
      </c>
      <c r="Z139" t="s">
        <v>149</v>
      </c>
      <c r="AA139" t="s">
        <v>150</v>
      </c>
      <c r="AB139" t="s">
        <v>151</v>
      </c>
      <c r="AC139" t="s">
        <v>152</v>
      </c>
      <c r="AD139" t="s">
        <v>153</v>
      </c>
      <c r="AE139" t="s">
        <v>154</v>
      </c>
      <c r="AF139" t="s">
        <v>155</v>
      </c>
      <c r="AG139" t="s">
        <v>156</v>
      </c>
      <c r="AH139" t="s">
        <v>157</v>
      </c>
      <c r="AI139" t="s">
        <v>158</v>
      </c>
      <c r="AJ139">
        <v>1.6257271524415129</v>
      </c>
      <c r="AK139">
        <v>0</v>
      </c>
      <c r="AL139">
        <v>1.472487781114278</v>
      </c>
      <c r="AM139">
        <v>1.1411891187685239</v>
      </c>
      <c r="AN139">
        <v>24.954771090206378</v>
      </c>
      <c r="AO139">
        <v>0</v>
      </c>
      <c r="AP139">
        <v>5.2218552893871886</v>
      </c>
      <c r="AQ139">
        <v>6.3200708846798417</v>
      </c>
      <c r="AR139">
        <v>0.3149010263477221</v>
      </c>
      <c r="AS139">
        <v>11.770603211409551</v>
      </c>
      <c r="AT139">
        <v>1.591430678265179</v>
      </c>
      <c r="AU139">
        <v>1.8185824790874681</v>
      </c>
      <c r="AV139">
        <v>0.124169703644866</v>
      </c>
      <c r="AW139"/>
      <c r="AX139"/>
      <c r="AY139"/>
      <c r="AZ139"/>
      <c r="BA139"/>
      <c r="BB139"/>
      <c r="BC139"/>
      <c r="BD139"/>
      <c r="BE139"/>
      <c r="BF139"/>
      <c r="BG139"/>
      <c r="BH139"/>
      <c r="BI139"/>
      <c r="BJ139"/>
      <c r="BK139"/>
      <c r="BL139"/>
      <c r="BM139"/>
      <c r="BN139"/>
      <c r="BO139"/>
      <c r="BP139"/>
      <c r="BQ139"/>
      <c r="BR139"/>
      <c r="BS139"/>
      <c r="BT139"/>
      <c r="BU139"/>
      <c r="BV139"/>
      <c r="BW139"/>
      <c r="BX139"/>
    </row>
    <row r="140">
      <c r="A140" t="s">
        <v>400</v>
      </c>
      <c r="B140">
        <v>2013</v>
      </c>
      <c r="C140" t="s">
        <v>405</v>
      </c>
      <c r="D140">
        <v>67</v>
      </c>
      <c r="E140" t="s">
        <v>160</v>
      </c>
      <c r="F140" t="s">
        <v>170</v>
      </c>
      <c r="G140" t="s">
        <v>187</v>
      </c>
      <c r="H140">
        <v>0.17346259727031521</v>
      </c>
      <c r="I140">
        <v>0.2313991244885687</v>
      </c>
      <c r="J140">
        <v>0</v>
      </c>
      <c r="K140">
        <v>0</v>
      </c>
      <c r="L140">
        <v>0</v>
      </c>
      <c r="M140">
        <v>0</v>
      </c>
      <c r="N140">
        <v>0</v>
      </c>
      <c r="O140">
        <v>0</v>
      </c>
      <c r="P140">
        <v>0</v>
      </c>
      <c r="Q140">
        <v>0</v>
      </c>
      <c r="R140">
        <v>0.28093405000667282</v>
      </c>
      <c r="S140">
        <v>0.045196512422351599</v>
      </c>
      <c r="T140">
        <v>0.43516357891522472</v>
      </c>
      <c r="U140">
        <v>0</v>
      </c>
      <c r="V140">
        <v>0</v>
      </c>
      <c r="W140" t="s">
        <v>146</v>
      </c>
      <c r="X140" t="s">
        <v>147</v>
      </c>
      <c r="Y140" t="s">
        <v>148</v>
      </c>
      <c r="Z140" t="s">
        <v>149</v>
      </c>
      <c r="AA140" t="s">
        <v>150</v>
      </c>
      <c r="AB140" t="s">
        <v>151</v>
      </c>
      <c r="AC140" t="s">
        <v>152</v>
      </c>
      <c r="AD140" t="s">
        <v>153</v>
      </c>
      <c r="AE140" t="s">
        <v>154</v>
      </c>
      <c r="AF140" t="s">
        <v>155</v>
      </c>
      <c r="AG140" t="s">
        <v>156</v>
      </c>
      <c r="AH140" t="s">
        <v>157</v>
      </c>
      <c r="AI140" t="s">
        <v>158</v>
      </c>
      <c r="AJ140">
        <v>0</v>
      </c>
      <c r="AK140">
        <v>0</v>
      </c>
      <c r="AL140">
        <v>0</v>
      </c>
      <c r="AM140">
        <v>0</v>
      </c>
      <c r="AN140">
        <v>0</v>
      </c>
      <c r="AO140">
        <v>0</v>
      </c>
      <c r="AP140">
        <v>0</v>
      </c>
      <c r="AQ140">
        <v>0.44087904431141489</v>
      </c>
      <c r="AR140">
        <v>0</v>
      </c>
      <c r="AS140">
        <v>0</v>
      </c>
      <c r="AT140">
        <v>0.061098168272405697</v>
      </c>
      <c r="AU140">
        <v>0.29081140731494248</v>
      </c>
      <c r="AV140">
        <v>0</v>
      </c>
      <c r="AW140"/>
      <c r="AX140"/>
      <c r="AY140"/>
      <c r="AZ140"/>
      <c r="BA140"/>
      <c r="BB140"/>
      <c r="BC140"/>
      <c r="BD140"/>
      <c r="BE140"/>
      <c r="BF140"/>
      <c r="BG140"/>
      <c r="BH140"/>
      <c r="BI140"/>
      <c r="BJ140"/>
      <c r="BK140"/>
      <c r="BL140"/>
      <c r="BM140"/>
      <c r="BN140"/>
      <c r="BO140"/>
      <c r="BP140"/>
      <c r="BQ140"/>
      <c r="BR140"/>
      <c r="BS140"/>
      <c r="BT140"/>
      <c r="BU140"/>
      <c r="BV140"/>
      <c r="BW140"/>
      <c r="BX140"/>
    </row>
    <row r="141">
      <c r="A141" t="s">
        <v>400</v>
      </c>
      <c r="B141">
        <v>2013</v>
      </c>
      <c r="C141" t="s">
        <v>405</v>
      </c>
      <c r="D141">
        <v>68</v>
      </c>
      <c r="E141" t="s">
        <v>160</v>
      </c>
      <c r="F141" t="s">
        <v>171</v>
      </c>
      <c r="G141" t="s">
        <v>187</v>
      </c>
      <c r="H141">
        <v>0.39374675169208112</v>
      </c>
      <c r="I141">
        <v>0.1926461002734649</v>
      </c>
      <c r="J141">
        <v>0.1016400180685053</v>
      </c>
      <c r="K141">
        <v>0.065847823612743703</v>
      </c>
      <c r="L141">
        <v>0.0346528513805077</v>
      </c>
      <c r="M141">
        <v>0.16603981937546239</v>
      </c>
      <c r="N141">
        <v>0</v>
      </c>
      <c r="O141">
        <v>0</v>
      </c>
      <c r="P141">
        <v>0.037669843040745499</v>
      </c>
      <c r="Q141">
        <v>0</v>
      </c>
      <c r="R141">
        <v>0.36912449701452033</v>
      </c>
      <c r="S141">
        <v>0.22474673149537039</v>
      </c>
      <c r="T141">
        <v>0.30611885397475702</v>
      </c>
      <c r="U141">
        <v>0.1829610307515773</v>
      </c>
      <c r="V141">
        <v>0.22051276344689841</v>
      </c>
      <c r="W141" t="s">
        <v>146</v>
      </c>
      <c r="X141" t="s">
        <v>147</v>
      </c>
      <c r="Y141" t="s">
        <v>148</v>
      </c>
      <c r="Z141" t="s">
        <v>149</v>
      </c>
      <c r="AA141" t="s">
        <v>150</v>
      </c>
      <c r="AB141" t="s">
        <v>151</v>
      </c>
      <c r="AC141" t="s">
        <v>152</v>
      </c>
      <c r="AD141" t="s">
        <v>153</v>
      </c>
      <c r="AE141" t="s">
        <v>154</v>
      </c>
      <c r="AF141" t="s">
        <v>155</v>
      </c>
      <c r="AG141" t="s">
        <v>156</v>
      </c>
      <c r="AH141" t="s">
        <v>157</v>
      </c>
      <c r="AI141" t="s">
        <v>158</v>
      </c>
      <c r="AJ141">
        <v>0.60122004196348966</v>
      </c>
      <c r="AK141">
        <v>0.099813130791714499</v>
      </c>
      <c r="AL141">
        <v>0.20433545237609371</v>
      </c>
      <c r="AM141">
        <v>0.61312586102373889</v>
      </c>
      <c r="AN141">
        <v>0</v>
      </c>
      <c r="AO141">
        <v>0</v>
      </c>
      <c r="AP141">
        <v>1.352742098386964</v>
      </c>
      <c r="AQ141">
        <v>0</v>
      </c>
      <c r="AR141">
        <v>0.65590452857594328</v>
      </c>
      <c r="AS141">
        <v>0</v>
      </c>
      <c r="AT141">
        <v>0.0489067871705871</v>
      </c>
      <c r="AU141">
        <v>0</v>
      </c>
      <c r="AV141">
        <v>0.43042563324849181</v>
      </c>
      <c r="AW141"/>
      <c r="AX141"/>
      <c r="AY141"/>
      <c r="AZ141"/>
      <c r="BA141"/>
      <c r="BB141"/>
      <c r="BC141"/>
      <c r="BD141"/>
      <c r="BE141"/>
      <c r="BF141"/>
      <c r="BG141"/>
      <c r="BH141"/>
      <c r="BI141"/>
      <c r="BJ141"/>
      <c r="BK141"/>
      <c r="BL141"/>
      <c r="BM141"/>
      <c r="BN141"/>
      <c r="BO141"/>
      <c r="BP141"/>
      <c r="BQ141"/>
      <c r="BR141"/>
      <c r="BS141"/>
      <c r="BT141"/>
      <c r="BU141"/>
      <c r="BV141"/>
      <c r="BW141"/>
      <c r="BX141"/>
    </row>
    <row r="142">
      <c r="A142" t="s">
        <v>400</v>
      </c>
      <c r="B142">
        <v>2013</v>
      </c>
      <c r="C142" t="s">
        <v>405</v>
      </c>
      <c r="D142">
        <v>69</v>
      </c>
      <c r="E142" t="s">
        <v>160</v>
      </c>
      <c r="F142" t="s">
        <v>244</v>
      </c>
      <c r="G142" t="s">
        <v>187</v>
      </c>
      <c r="H142">
        <v>1.2834168877884129</v>
      </c>
      <c r="I142">
        <v>1.1691515759537461</v>
      </c>
      <c r="J142">
        <v>0.17810304322658721</v>
      </c>
      <c r="K142">
        <v>0.0053378239476810996</v>
      </c>
      <c r="L142">
        <v>0</v>
      </c>
      <c r="M142">
        <v>0.071666341021886806</v>
      </c>
      <c r="N142">
        <v>0</v>
      </c>
      <c r="O142">
        <v>0</v>
      </c>
      <c r="P142">
        <v>0</v>
      </c>
      <c r="Q142">
        <v>0</v>
      </c>
      <c r="R142">
        <v>1.979124910422374</v>
      </c>
      <c r="S142">
        <v>0.43384026144025828</v>
      </c>
      <c r="T142">
        <v>1.997111368844134</v>
      </c>
      <c r="U142">
        <v>0.40079152531568152</v>
      </c>
      <c r="V142">
        <v>0.082597762634472993</v>
      </c>
      <c r="W142" t="s">
        <v>146</v>
      </c>
      <c r="X142" t="s">
        <v>147</v>
      </c>
      <c r="Y142" t="s">
        <v>148</v>
      </c>
      <c r="Z142" t="s">
        <v>149</v>
      </c>
      <c r="AA142" t="s">
        <v>150</v>
      </c>
      <c r="AB142" t="s">
        <v>151</v>
      </c>
      <c r="AC142" t="s">
        <v>152</v>
      </c>
      <c r="AD142" t="s">
        <v>153</v>
      </c>
      <c r="AE142" t="s">
        <v>154</v>
      </c>
      <c r="AF142" t="s">
        <v>155</v>
      </c>
      <c r="AG142" t="s">
        <v>156</v>
      </c>
      <c r="AH142" t="s">
        <v>157</v>
      </c>
      <c r="AI142" t="s">
        <v>158</v>
      </c>
      <c r="AJ142">
        <v>0.090370089537889595</v>
      </c>
      <c r="AK142">
        <v>0</v>
      </c>
      <c r="AL142">
        <v>0</v>
      </c>
      <c r="AM142">
        <v>0.8567901511724495</v>
      </c>
      <c r="AN142">
        <v>3.5439374710487499</v>
      </c>
      <c r="AO142">
        <v>0</v>
      </c>
      <c r="AP142">
        <v>0.32414144183704557</v>
      </c>
      <c r="AQ142">
        <v>0</v>
      </c>
      <c r="AR142">
        <v>0.35781682566030298</v>
      </c>
      <c r="AS142">
        <v>0.95687392437227292</v>
      </c>
      <c r="AT142">
        <v>0</v>
      </c>
      <c r="AU142">
        <v>0</v>
      </c>
      <c r="AV142">
        <v>0</v>
      </c>
      <c r="AW142"/>
      <c r="AX142"/>
      <c r="AY142"/>
      <c r="AZ142"/>
      <c r="BA142"/>
      <c r="BB142"/>
      <c r="BC142"/>
      <c r="BD142"/>
      <c r="BE142"/>
      <c r="BF142"/>
      <c r="BG142"/>
      <c r="BH142"/>
      <c r="BI142"/>
      <c r="BJ142"/>
      <c r="BK142"/>
      <c r="BL142"/>
      <c r="BM142"/>
      <c r="BN142"/>
      <c r="BO142"/>
      <c r="BP142"/>
      <c r="BQ142"/>
      <c r="BR142"/>
      <c r="BS142"/>
      <c r="BT142"/>
      <c r="BU142"/>
      <c r="BV142"/>
      <c r="BW142"/>
      <c r="BX142"/>
    </row>
    <row r="143">
      <c r="A143" t="s">
        <v>400</v>
      </c>
      <c r="B143">
        <v>2013</v>
      </c>
      <c r="C143" t="s">
        <v>405</v>
      </c>
      <c r="D143">
        <v>70</v>
      </c>
      <c r="E143" t="s">
        <v>160</v>
      </c>
      <c r="F143" t="s">
        <v>172</v>
      </c>
      <c r="G143" t="s">
        <v>187</v>
      </c>
      <c r="H143">
        <v>0.040331433015995399</v>
      </c>
      <c r="I143">
        <v>0</v>
      </c>
      <c r="J143">
        <v>0.025962291153700998</v>
      </c>
      <c r="K143">
        <v>0.39995448485957918</v>
      </c>
      <c r="L143">
        <v>1.497159138927141</v>
      </c>
      <c r="M143">
        <v>0.085999609226264206</v>
      </c>
      <c r="N143">
        <v>0.0057001882380148996</v>
      </c>
      <c r="O143">
        <v>0.70407617351613505</v>
      </c>
      <c r="P143">
        <v>1.1008673554442081</v>
      </c>
      <c r="Q143">
        <v>2.0505841425848592</v>
      </c>
      <c r="R143">
        <v>0</v>
      </c>
      <c r="S143">
        <v>0</v>
      </c>
      <c r="T143">
        <v>0</v>
      </c>
      <c r="U143">
        <v>0.033100309347407</v>
      </c>
      <c r="V143">
        <v>0.18236216698999419</v>
      </c>
      <c r="W143" t="s">
        <v>146</v>
      </c>
      <c r="X143" t="s">
        <v>147</v>
      </c>
      <c r="Y143" t="s">
        <v>148</v>
      </c>
      <c r="Z143" t="s">
        <v>149</v>
      </c>
      <c r="AA143" t="s">
        <v>150</v>
      </c>
      <c r="AB143" t="s">
        <v>151</v>
      </c>
      <c r="AC143" t="s">
        <v>152</v>
      </c>
      <c r="AD143" t="s">
        <v>153</v>
      </c>
      <c r="AE143" t="s">
        <v>154</v>
      </c>
      <c r="AF143" t="s">
        <v>155</v>
      </c>
      <c r="AG143" t="s">
        <v>156</v>
      </c>
      <c r="AH143" t="s">
        <v>157</v>
      </c>
      <c r="AI143" t="s">
        <v>158</v>
      </c>
      <c r="AJ143">
        <v>0.27796852392623422</v>
      </c>
      <c r="AK143">
        <v>1.049654888568988</v>
      </c>
      <c r="AL143">
        <v>0.047514026138996898</v>
      </c>
      <c r="AM143">
        <v>0.066727229296512494</v>
      </c>
      <c r="AN143">
        <v>0.034365108882673301</v>
      </c>
      <c r="AO143">
        <v>1.186840486060311</v>
      </c>
      <c r="AP143">
        <v>0</v>
      </c>
      <c r="AQ143">
        <v>0</v>
      </c>
      <c r="AR143">
        <v>0.4125021680397325</v>
      </c>
      <c r="AS143">
        <v>0</v>
      </c>
      <c r="AT143">
        <v>0</v>
      </c>
      <c r="AU143">
        <v>0.73001819579154814</v>
      </c>
      <c r="AV143">
        <v>0</v>
      </c>
      <c r="AW143"/>
      <c r="AX143"/>
      <c r="AY143"/>
      <c r="AZ143"/>
      <c r="BA143"/>
      <c r="BB143"/>
      <c r="BC143"/>
      <c r="BD143"/>
      <c r="BE143"/>
      <c r="BF143"/>
      <c r="BG143"/>
      <c r="BH143"/>
      <c r="BI143"/>
      <c r="BJ143"/>
      <c r="BK143"/>
      <c r="BL143"/>
      <c r="BM143"/>
      <c r="BN143"/>
      <c r="BO143"/>
      <c r="BP143"/>
      <c r="BQ143"/>
      <c r="BR143"/>
      <c r="BS143"/>
      <c r="BT143"/>
      <c r="BU143"/>
      <c r="BV143"/>
      <c r="BW143"/>
      <c r="BX143"/>
    </row>
    <row r="144">
      <c r="A144" t="s">
        <v>400</v>
      </c>
      <c r="B144">
        <v>2013</v>
      </c>
      <c r="C144" t="s">
        <v>405</v>
      </c>
      <c r="D144">
        <v>71</v>
      </c>
      <c r="E144" t="s">
        <v>160</v>
      </c>
      <c r="F144" t="s">
        <v>46</v>
      </c>
      <c r="G144" t="s">
        <v>187</v>
      </c>
      <c r="H144">
        <v>3.0390358156805961</v>
      </c>
      <c r="I144">
        <v>2.7757980486080358</v>
      </c>
      <c r="J144">
        <v>2.954977627562914</v>
      </c>
      <c r="K144">
        <v>1.455910740401998</v>
      </c>
      <c r="L144">
        <v>0.2670721614734583</v>
      </c>
      <c r="M144">
        <v>3.6774484059249541</v>
      </c>
      <c r="N144">
        <v>3.1594930111240518</v>
      </c>
      <c r="O144">
        <v>1.1895270726595351</v>
      </c>
      <c r="P144">
        <v>0.39395520626057962</v>
      </c>
      <c r="Q144">
        <v>0.1761358301225473</v>
      </c>
      <c r="R144">
        <v>2.1142553325262492</v>
      </c>
      <c r="S144">
        <v>2.870630259438582</v>
      </c>
      <c r="T144">
        <v>2.6917817803101012</v>
      </c>
      <c r="U144">
        <v>3.4902115043197339</v>
      </c>
      <c r="V144">
        <v>0.99165470738732875</v>
      </c>
      <c r="W144" t="s">
        <v>146</v>
      </c>
      <c r="X144" t="s">
        <v>147</v>
      </c>
      <c r="Y144" t="s">
        <v>148</v>
      </c>
      <c r="Z144" t="s">
        <v>149</v>
      </c>
      <c r="AA144" t="s">
        <v>150</v>
      </c>
      <c r="AB144" t="s">
        <v>151</v>
      </c>
      <c r="AC144" t="s">
        <v>152</v>
      </c>
      <c r="AD144" t="s">
        <v>153</v>
      </c>
      <c r="AE144" t="s">
        <v>154</v>
      </c>
      <c r="AF144" t="s">
        <v>155</v>
      </c>
      <c r="AG144" t="s">
        <v>156</v>
      </c>
      <c r="AH144" t="s">
        <v>157</v>
      </c>
      <c r="AI144" t="s">
        <v>158</v>
      </c>
      <c r="AJ144">
        <v>0.051673659529894701</v>
      </c>
      <c r="AK144">
        <v>0.40259296006957451</v>
      </c>
      <c r="AL144">
        <v>5.2579277362734507</v>
      </c>
      <c r="AM144">
        <v>3.2832118928102392</v>
      </c>
      <c r="AN144">
        <v>0.74964290627415298</v>
      </c>
      <c r="AO144">
        <v>0.6292225397762885</v>
      </c>
      <c r="AP144">
        <v>2.501559137116828</v>
      </c>
      <c r="AQ144">
        <v>1.9571165342736809</v>
      </c>
      <c r="AR144">
        <v>1.9753930050811279</v>
      </c>
      <c r="AS144">
        <v>4.0656520862273702</v>
      </c>
      <c r="AT144">
        <v>3.5747841230960011</v>
      </c>
      <c r="AU144">
        <v>4.5315926720870801</v>
      </c>
      <c r="AV144">
        <v>1.267969828027538</v>
      </c>
      <c r="AW144"/>
      <c r="AX144"/>
      <c r="AY144"/>
      <c r="AZ144"/>
      <c r="BA144"/>
      <c r="BB144"/>
      <c r="BC144"/>
      <c r="BD144"/>
      <c r="BE144"/>
      <c r="BF144"/>
      <c r="BG144"/>
      <c r="BH144"/>
      <c r="BI144"/>
      <c r="BJ144"/>
      <c r="BK144"/>
      <c r="BL144"/>
      <c r="BM144"/>
      <c r="BN144"/>
      <c r="BO144"/>
      <c r="BP144"/>
      <c r="BQ144"/>
      <c r="BR144"/>
      <c r="BS144"/>
      <c r="BT144"/>
      <c r="BU144"/>
      <c r="BV144"/>
      <c r="BW144"/>
      <c r="BX144"/>
    </row>
    <row r="145">
      <c r="A145" t="s">
        <v>400</v>
      </c>
      <c r="B145">
        <v>2013</v>
      </c>
      <c r="C145" t="s">
        <v>405</v>
      </c>
      <c r="D145">
        <v>122</v>
      </c>
      <c r="E145" t="s">
        <v>18</v>
      </c>
      <c r="F145" t="s">
        <v>14</v>
      </c>
      <c r="G145" t="s">
        <v>419</v>
      </c>
      <c r="H145">
        <v>5.4780496624238104</v>
      </c>
      <c r="I145">
        <v>14.050565433190069</v>
      </c>
      <c r="J145">
        <v>34.168338134783113</v>
      </c>
      <c r="K145">
        <v>76.050359184770272</v>
      </c>
      <c r="L145">
        <v>97.558924293197421</v>
      </c>
      <c r="M145">
        <v>29.244121236493829</v>
      </c>
      <c r="N145">
        <v>55.256916401658223</v>
      </c>
      <c r="O145">
        <v>89.287385704992488</v>
      </c>
      <c r="P145">
        <v>96.539999715605759</v>
      </c>
      <c r="Q145">
        <v>98.739574525156286</v>
      </c>
      <c r="R145">
        <v>2.9582456155373449</v>
      </c>
      <c r="S145">
        <v>6.5329609623886151</v>
      </c>
      <c r="T145">
        <v>9.9340509715694001</v>
      </c>
      <c r="U145">
        <v>23.728552191789699</v>
      </c>
      <c r="V145">
        <v>59.290300881980173</v>
      </c>
      <c r="W145" t="s">
        <v>146</v>
      </c>
      <c r="X145" t="s">
        <v>147</v>
      </c>
      <c r="Y145" t="s">
        <v>148</v>
      </c>
      <c r="Z145" t="s">
        <v>149</v>
      </c>
      <c r="AA145" t="s">
        <v>150</v>
      </c>
      <c r="AB145" t="s">
        <v>151</v>
      </c>
      <c r="AC145" t="s">
        <v>152</v>
      </c>
      <c r="AD145" t="s">
        <v>153</v>
      </c>
      <c r="AE145" t="s">
        <v>154</v>
      </c>
      <c r="AF145" t="s">
        <v>155</v>
      </c>
      <c r="AG145" t="s">
        <v>156</v>
      </c>
      <c r="AH145" t="s">
        <v>157</v>
      </c>
      <c r="AI145" t="s">
        <v>158</v>
      </c>
      <c r="AJ145">
        <v>20.70044665246753</v>
      </c>
      <c r="AK145">
        <v>82.331694439691731</v>
      </c>
      <c r="AL145">
        <v>66.901173057414837</v>
      </c>
      <c r="AM145">
        <v>67.548876199284194</v>
      </c>
      <c r="AN145">
        <v>19.498876242056092</v>
      </c>
      <c r="AO145">
        <v>83.292869171783707</v>
      </c>
      <c r="AP145">
        <v>37.282518435872511</v>
      </c>
      <c r="AQ145">
        <v>15.66042976416921</v>
      </c>
      <c r="AR145">
        <v>40.396163381690492</v>
      </c>
      <c r="AS145">
        <v>16.783270333953979</v>
      </c>
      <c r="AT145">
        <v>47.880837704195343</v>
      </c>
      <c r="AU145">
        <v>28.055813807193331</v>
      </c>
      <c r="AV145">
        <v>63.74761931016706</v>
      </c>
      <c r="AW145">
        <v>468.77007600000002</v>
      </c>
      <c r="AX145">
        <v>1202.4166039999991</v>
      </c>
      <c r="AY145">
        <v>2923.4332250000002</v>
      </c>
      <c r="AZ145">
        <v>6511.8205890000036</v>
      </c>
      <c r="BA145">
        <v>8342.8398519999901</v>
      </c>
      <c r="BB145">
        <v>1171.462931</v>
      </c>
      <c r="BC145">
        <v>2213.429666</v>
      </c>
      <c r="BD145">
        <v>3578.7613409999931</v>
      </c>
      <c r="BE145">
        <v>3867.177338999998</v>
      </c>
      <c r="BF145">
        <v>3956.5997420000022</v>
      </c>
      <c r="BG145">
        <v>134.67949400000001</v>
      </c>
      <c r="BH145">
        <v>297.22524399999998</v>
      </c>
      <c r="BI145">
        <v>452.12030800000008</v>
      </c>
      <c r="BJ145">
        <v>1078.958010000001</v>
      </c>
      <c r="BK145">
        <v>2698.8662710000031</v>
      </c>
      <c r="BL145">
        <v>459.66078499999992</v>
      </c>
      <c r="BM145">
        <v>2593.6021119999982</v>
      </c>
      <c r="BN145">
        <v>1004.376819000001</v>
      </c>
      <c r="BO145">
        <v>1029.7060759999999</v>
      </c>
      <c r="BP145">
        <v>849.80065400000069</v>
      </c>
      <c r="BQ145">
        <v>6627.5257710000042</v>
      </c>
      <c r="BR145">
        <v>490.12826300000052</v>
      </c>
      <c r="BS145">
        <v>787.64463500000011</v>
      </c>
      <c r="BT145">
        <v>485.21859200000011</v>
      </c>
      <c r="BU145">
        <v>832.08273500000075</v>
      </c>
      <c r="BV145">
        <v>1613.5411690000001</v>
      </c>
      <c r="BW145">
        <v>1003.583924</v>
      </c>
      <c r="BX145">
        <v>1672.408811</v>
      </c>
    </row>
    <row r="146">
      <c r="A146" t="s">
        <v>400</v>
      </c>
      <c r="B146">
        <v>2013</v>
      </c>
      <c r="C146" t="s">
        <v>405</v>
      </c>
      <c r="D146">
        <v>123</v>
      </c>
      <c r="E146" t="s">
        <v>18</v>
      </c>
      <c r="F146" t="s">
        <v>51</v>
      </c>
      <c r="G146" t="s">
        <v>187</v>
      </c>
      <c r="H146">
        <v>94.521950337576286</v>
      </c>
      <c r="I146">
        <v>85.949434566809785</v>
      </c>
      <c r="J146">
        <v>65.831661865216901</v>
      </c>
      <c r="K146">
        <v>23.94964081522966</v>
      </c>
      <c r="L146">
        <v>2.441075706802657</v>
      </c>
      <c r="M146">
        <v>70.755878763506246</v>
      </c>
      <c r="N146">
        <v>44.743083598341812</v>
      </c>
      <c r="O146">
        <v>10.7126142950075</v>
      </c>
      <c r="P146">
        <v>3.4600002843942481</v>
      </c>
      <c r="Q146">
        <v>1.260425474843732</v>
      </c>
      <c r="R146">
        <v>97.041754384462635</v>
      </c>
      <c r="S146">
        <v>93.467039037611499</v>
      </c>
      <c r="T146">
        <v>90.065949028430694</v>
      </c>
      <c r="U146">
        <v>76.271447808210581</v>
      </c>
      <c r="V146">
        <v>40.70969911801987</v>
      </c>
      <c r="W146" t="s">
        <v>146</v>
      </c>
      <c r="X146" t="s">
        <v>147</v>
      </c>
      <c r="Y146" t="s">
        <v>148</v>
      </c>
      <c r="Z146" t="s">
        <v>149</v>
      </c>
      <c r="AA146" t="s">
        <v>150</v>
      </c>
      <c r="AB146" t="s">
        <v>151</v>
      </c>
      <c r="AC146" t="s">
        <v>152</v>
      </c>
      <c r="AD146" t="s">
        <v>153</v>
      </c>
      <c r="AE146" t="s">
        <v>154</v>
      </c>
      <c r="AF146" t="s">
        <v>155</v>
      </c>
      <c r="AG146" t="s">
        <v>156</v>
      </c>
      <c r="AH146" t="s">
        <v>157</v>
      </c>
      <c r="AI146" t="s">
        <v>158</v>
      </c>
      <c r="AJ146">
        <v>79.299553347532495</v>
      </c>
      <c r="AK146">
        <v>17.668305560308269</v>
      </c>
      <c r="AL146">
        <v>33.098826942584992</v>
      </c>
      <c r="AM146">
        <v>32.451123800715813</v>
      </c>
      <c r="AN146">
        <v>80.501123757943901</v>
      </c>
      <c r="AO146">
        <v>16.707130828216329</v>
      </c>
      <c r="AP146">
        <v>62.717481564127468</v>
      </c>
      <c r="AQ146">
        <v>84.339570235830834</v>
      </c>
      <c r="AR146">
        <v>59.6038366183096</v>
      </c>
      <c r="AS146">
        <v>83.216729666046191</v>
      </c>
      <c r="AT146">
        <v>52.11916229580428</v>
      </c>
      <c r="AU146">
        <v>71.944186192806598</v>
      </c>
      <c r="AV146">
        <v>36.252380689832989</v>
      </c>
      <c r="AW146">
        <v>8088.4739229999868</v>
      </c>
      <c r="AX146">
        <v>7355.3642889999637</v>
      </c>
      <c r="AY146">
        <v>5632.5381349999971</v>
      </c>
      <c r="AZ146">
        <v>2050.6906980000008</v>
      </c>
      <c r="BA146">
        <v>208.75080199999999</v>
      </c>
      <c r="BB146">
        <v>2834.3436430000029</v>
      </c>
      <c r="BC146">
        <v>1792.276425</v>
      </c>
      <c r="BD146">
        <v>429.37632900000011</v>
      </c>
      <c r="BE146">
        <v>138.59990400000001</v>
      </c>
      <c r="BF146">
        <v>50.506589000000012</v>
      </c>
      <c r="BG146">
        <v>4418.0017739999994</v>
      </c>
      <c r="BH146">
        <v>4252.4000439999954</v>
      </c>
      <c r="BI146">
        <v>4099.0976119999987</v>
      </c>
      <c r="BJ146">
        <v>3468.1294029999958</v>
      </c>
      <c r="BK146">
        <v>1853.0861239999999</v>
      </c>
      <c r="BL146">
        <v>1760.8748039999971</v>
      </c>
      <c r="BM146">
        <v>556.58461699999987</v>
      </c>
      <c r="BN146">
        <v>496.90749800000032</v>
      </c>
      <c r="BO146">
        <v>494.6806110000004</v>
      </c>
      <c r="BP146">
        <v>3508.4025749999901</v>
      </c>
      <c r="BQ146">
        <v>1329.3687829999999</v>
      </c>
      <c r="BR146">
        <v>824.50466299999982</v>
      </c>
      <c r="BS146">
        <v>4241.8765649999996</v>
      </c>
      <c r="BT146">
        <v>715.93159499999933</v>
      </c>
      <c r="BU146">
        <v>4125.7277419999928</v>
      </c>
      <c r="BV146">
        <v>1756.3688959999999</v>
      </c>
      <c r="BW146">
        <v>2573.5139669999999</v>
      </c>
      <c r="BX146">
        <v>951.0755309999995</v>
      </c>
    </row>
    <row r="147">
      <c r="A147" t="s">
        <v>400</v>
      </c>
      <c r="B147">
        <v>2013</v>
      </c>
      <c r="C147" t="s">
        <v>405</v>
      </c>
      <c r="D147">
        <v>124</v>
      </c>
      <c r="E147" t="s">
        <v>50</v>
      </c>
      <c r="F147" t="s">
        <v>15</v>
      </c>
      <c r="G147" t="s">
        <v>420</v>
      </c>
      <c r="H147">
        <v>3.5522335583223201</v>
      </c>
      <c r="I147">
        <v>8.7723595528899914</v>
      </c>
      <c r="J147">
        <v>20.792278546653979</v>
      </c>
      <c r="K147">
        <v>50.48593384703814</v>
      </c>
      <c r="L147">
        <v>87.250914721490886</v>
      </c>
      <c r="M147">
        <v>10.185863210893221</v>
      </c>
      <c r="N147">
        <v>25.658187582042469</v>
      </c>
      <c r="O147">
        <v>57.179021922168687</v>
      </c>
      <c r="P147">
        <v>82.14282840489939</v>
      </c>
      <c r="Q147">
        <v>92.493566999382935</v>
      </c>
      <c r="R147">
        <v>1.704006110537146</v>
      </c>
      <c r="S147">
        <v>5.840010818051363</v>
      </c>
      <c r="T147">
        <v>7.3384032993085153</v>
      </c>
      <c r="U147">
        <v>20.231315091280891</v>
      </c>
      <c r="V147">
        <v>50.379442242791001</v>
      </c>
      <c r="W147" t="s">
        <v>146</v>
      </c>
      <c r="X147" t="s">
        <v>147</v>
      </c>
      <c r="Y147" t="s">
        <v>148</v>
      </c>
      <c r="Z147" t="s">
        <v>149</v>
      </c>
      <c r="AA147" t="s">
        <v>150</v>
      </c>
      <c r="AB147" t="s">
        <v>151</v>
      </c>
      <c r="AC147" t="s">
        <v>152</v>
      </c>
      <c r="AD147" t="s">
        <v>153</v>
      </c>
      <c r="AE147" t="s">
        <v>154</v>
      </c>
      <c r="AF147" t="s">
        <v>155</v>
      </c>
      <c r="AG147" t="s">
        <v>156</v>
      </c>
      <c r="AH147" t="s">
        <v>157</v>
      </c>
      <c r="AI147" t="s">
        <v>158</v>
      </c>
      <c r="AJ147">
        <v>18.477860523045219</v>
      </c>
      <c r="AK147">
        <v>52.44973387734705</v>
      </c>
      <c r="AL147">
        <v>63.786352335551527</v>
      </c>
      <c r="AM147">
        <v>51.639862294336609</v>
      </c>
      <c r="AN147">
        <v>13.88057020780114</v>
      </c>
      <c r="AO147">
        <v>55.558017604420257</v>
      </c>
      <c r="AP147">
        <v>30.857641169410389</v>
      </c>
      <c r="AQ147">
        <v>14.227151025827281</v>
      </c>
      <c r="AR147">
        <v>32.525868390844323</v>
      </c>
      <c r="AS147">
        <v>15.51906440493012</v>
      </c>
      <c r="AT147">
        <v>37.91714678890088</v>
      </c>
      <c r="AU147">
        <v>24.256049444043629</v>
      </c>
      <c r="AV147">
        <v>51.814517168896067</v>
      </c>
      <c r="AW147">
        <v>303.97329300000013</v>
      </c>
      <c r="AX147">
        <v>743.46157000000005</v>
      </c>
      <c r="AY147">
        <v>1774.7059150000021</v>
      </c>
      <c r="AZ147">
        <v>4322.8637840000001</v>
      </c>
      <c r="BA147">
        <v>7456.5677579999992</v>
      </c>
      <c r="BB147">
        <v>403.97706899999997</v>
      </c>
      <c r="BC147">
        <v>1026.257132</v>
      </c>
      <c r="BD147">
        <v>2291.8139169999981</v>
      </c>
      <c r="BE147">
        <v>3290.4587269999979</v>
      </c>
      <c r="BF147">
        <v>3706.315579000001</v>
      </c>
      <c r="BG147">
        <v>77.577967000000015</v>
      </c>
      <c r="BH147">
        <v>265.69860899999992</v>
      </c>
      <c r="BI147">
        <v>333.98672599999998</v>
      </c>
      <c r="BJ147">
        <v>919.93558199999995</v>
      </c>
      <c r="BK147">
        <v>2285.5510120000008</v>
      </c>
      <c r="BL147">
        <v>410.30746899999991</v>
      </c>
      <c r="BM147">
        <v>1652.264556000003</v>
      </c>
      <c r="BN147">
        <v>957.61450400000081</v>
      </c>
      <c r="BO147">
        <v>787.19118600000024</v>
      </c>
      <c r="BP147">
        <v>604.94345900000008</v>
      </c>
      <c r="BQ147">
        <v>4410.4567600000009</v>
      </c>
      <c r="BR147">
        <v>405.66471100000058</v>
      </c>
      <c r="BS147">
        <v>715.55757700000015</v>
      </c>
      <c r="BT147">
        <v>390.68452899999988</v>
      </c>
      <c r="BU147">
        <v>769.40580100000068</v>
      </c>
      <c r="BV147">
        <v>1277.7737460000001</v>
      </c>
      <c r="BW147">
        <v>863.04824700000017</v>
      </c>
      <c r="BX147">
        <v>1356.659775000001</v>
      </c>
    </row>
    <row r="148">
      <c r="A148" t="s">
        <v>400</v>
      </c>
      <c r="B148">
        <v>2013</v>
      </c>
      <c r="C148" t="s">
        <v>405</v>
      </c>
      <c r="D148">
        <v>125</v>
      </c>
      <c r="E148" t="s">
        <v>50</v>
      </c>
      <c r="F148" t="s">
        <v>16</v>
      </c>
      <c r="G148" t="s">
        <v>421</v>
      </c>
      <c r="H148">
        <v>1.925816104101491</v>
      </c>
      <c r="I148">
        <v>5.2782058803000851</v>
      </c>
      <c r="J148">
        <v>13.37605958812917</v>
      </c>
      <c r="K148">
        <v>25.56442533773204</v>
      </c>
      <c r="L148">
        <v>10.308009571706631</v>
      </c>
      <c r="M148">
        <v>19.058258025600619</v>
      </c>
      <c r="N148">
        <v>29.59872881961574</v>
      </c>
      <c r="O148">
        <v>32.108363782823901</v>
      </c>
      <c r="P148">
        <v>14.39717131070636</v>
      </c>
      <c r="Q148">
        <v>6.2460075257733401</v>
      </c>
      <c r="R148">
        <v>1.2542395050001991</v>
      </c>
      <c r="S148">
        <v>0.69295014433725088</v>
      </c>
      <c r="T148">
        <v>2.595647672260883</v>
      </c>
      <c r="U148">
        <v>3.4972371005087708</v>
      </c>
      <c r="V148">
        <v>8.9108586391891187</v>
      </c>
      <c r="W148" t="s">
        <v>146</v>
      </c>
      <c r="X148" t="s">
        <v>147</v>
      </c>
      <c r="Y148" t="s">
        <v>148</v>
      </c>
      <c r="Z148" t="s">
        <v>149</v>
      </c>
      <c r="AA148" t="s">
        <v>150</v>
      </c>
      <c r="AB148" t="s">
        <v>151</v>
      </c>
      <c r="AC148" t="s">
        <v>152</v>
      </c>
      <c r="AD148" t="s">
        <v>153</v>
      </c>
      <c r="AE148" t="s">
        <v>154</v>
      </c>
      <c r="AF148" t="s">
        <v>155</v>
      </c>
      <c r="AG148" t="s">
        <v>156</v>
      </c>
      <c r="AH148" t="s">
        <v>157</v>
      </c>
      <c r="AI148" t="s">
        <v>158</v>
      </c>
      <c r="AJ148">
        <v>2.2225861294223139</v>
      </c>
      <c r="AK148">
        <v>29.88196056234484</v>
      </c>
      <c r="AL148">
        <v>3.1148207218632971</v>
      </c>
      <c r="AM148">
        <v>15.90901390494759</v>
      </c>
      <c r="AN148">
        <v>5.6183060342549354</v>
      </c>
      <c r="AO148">
        <v>27.734851567363421</v>
      </c>
      <c r="AP148">
        <v>6.4248772664621274</v>
      </c>
      <c r="AQ148">
        <v>1.4332787383419321</v>
      </c>
      <c r="AR148">
        <v>7.8702949908461504</v>
      </c>
      <c r="AS148">
        <v>1.264205929023861</v>
      </c>
      <c r="AT148">
        <v>9.9636909152944604</v>
      </c>
      <c r="AU148">
        <v>3.7997643631496949</v>
      </c>
      <c r="AV148">
        <v>11.933102141270989</v>
      </c>
      <c r="AW148">
        <v>164.796783</v>
      </c>
      <c r="AX148">
        <v>447.33041399999979</v>
      </c>
      <c r="AY148">
        <v>1141.701330000001</v>
      </c>
      <c r="AZ148">
        <v>2188.9568049999971</v>
      </c>
      <c r="BA148">
        <v>880.93485399999986</v>
      </c>
      <c r="BB148">
        <v>755.86124200000029</v>
      </c>
      <c r="BC148">
        <v>1183.867974</v>
      </c>
      <c r="BD148">
        <v>1286.947424</v>
      </c>
      <c r="BE148">
        <v>576.71861199999978</v>
      </c>
      <c r="BF148">
        <v>250.28416300000001</v>
      </c>
      <c r="BG148">
        <v>57.101526999999997</v>
      </c>
      <c r="BH148">
        <v>31.526634999999999</v>
      </c>
      <c r="BI148">
        <v>118.133582</v>
      </c>
      <c r="BJ148">
        <v>159.02242799999991</v>
      </c>
      <c r="BK148">
        <v>404.25659900000028</v>
      </c>
      <c r="BL148">
        <v>49.353316</v>
      </c>
      <c r="BM148">
        <v>941.3375560000004</v>
      </c>
      <c r="BN148">
        <v>46.762314999999987</v>
      </c>
      <c r="BO148">
        <v>242.51488999999989</v>
      </c>
      <c r="BP148">
        <v>244.8571949999999</v>
      </c>
      <c r="BQ148">
        <v>2201.722971000002</v>
      </c>
      <c r="BR148">
        <v>84.463551999999922</v>
      </c>
      <c r="BS148">
        <v>72.087057999999999</v>
      </c>
      <c r="BT148">
        <v>94.534063000000032</v>
      </c>
      <c r="BU148">
        <v>62.676934000000003</v>
      </c>
      <c r="BV148">
        <v>335.76742299999989</v>
      </c>
      <c r="BW148">
        <v>135.19843700000001</v>
      </c>
      <c r="BX148">
        <v>312.44447600000001</v>
      </c>
    </row>
    <row r="149">
      <c r="A149" t="s">
        <v>400</v>
      </c>
      <c r="B149">
        <v>2013</v>
      </c>
      <c r="C149" t="s">
        <v>405</v>
      </c>
      <c r="D149">
        <v>126</v>
      </c>
      <c r="E149" t="s">
        <v>50</v>
      </c>
      <c r="F149" t="s">
        <v>22</v>
      </c>
      <c r="G149" t="s">
        <v>422</v>
      </c>
      <c r="H149">
        <v>2.2087186484583299</v>
      </c>
      <c r="I149">
        <v>3.8858072826100312</v>
      </c>
      <c r="J149">
        <v>7.9362527709082684</v>
      </c>
      <c r="K149">
        <v>7.3575777115353844</v>
      </c>
      <c r="L149">
        <v>2.2226831539977092</v>
      </c>
      <c r="M149">
        <v>11.56189225439782</v>
      </c>
      <c r="N149">
        <v>11.17966209764176</v>
      </c>
      <c r="O149">
        <v>4.1430188449588927</v>
      </c>
      <c r="P149">
        <v>3.3247843282532772</v>
      </c>
      <c r="Q149">
        <v>1.143028390478708</v>
      </c>
      <c r="R149">
        <v>1.118796287322283</v>
      </c>
      <c r="S149">
        <v>1.1604271485664699</v>
      </c>
      <c r="T149">
        <v>2.5658060337395479</v>
      </c>
      <c r="U149">
        <v>4.9734420841227518</v>
      </c>
      <c r="V149">
        <v>7.0419733419072941</v>
      </c>
      <c r="W149" t="s">
        <v>146</v>
      </c>
      <c r="X149" t="s">
        <v>147</v>
      </c>
      <c r="Y149" t="s">
        <v>148</v>
      </c>
      <c r="Z149" t="s">
        <v>149</v>
      </c>
      <c r="AA149" t="s">
        <v>150</v>
      </c>
      <c r="AB149" t="s">
        <v>151</v>
      </c>
      <c r="AC149" t="s">
        <v>152</v>
      </c>
      <c r="AD149" t="s">
        <v>153</v>
      </c>
      <c r="AE149" t="s">
        <v>154</v>
      </c>
      <c r="AF149" t="s">
        <v>155</v>
      </c>
      <c r="AG149" t="s">
        <v>156</v>
      </c>
      <c r="AH149" t="s">
        <v>157</v>
      </c>
      <c r="AI149" t="s">
        <v>158</v>
      </c>
      <c r="AJ149">
        <v>0.60401234127662917</v>
      </c>
      <c r="AK149">
        <v>4.2824522355479377</v>
      </c>
      <c r="AL149">
        <v>6.8657009756801912</v>
      </c>
      <c r="AM149">
        <v>8.9118478374640802</v>
      </c>
      <c r="AN149">
        <v>5.7568473477903552</v>
      </c>
      <c r="AO149">
        <v>4.5746978234760034</v>
      </c>
      <c r="AP149">
        <v>6.2015672502637571</v>
      </c>
      <c r="AQ149">
        <v>1.236392700760419</v>
      </c>
      <c r="AR149">
        <v>0.93091223071166951</v>
      </c>
      <c r="AS149">
        <v>3.5621208156156712</v>
      </c>
      <c r="AT149">
        <v>11.619655968474969</v>
      </c>
      <c r="AU149">
        <v>4.9040597406157787</v>
      </c>
      <c r="AV149">
        <v>4.8463658563057699</v>
      </c>
      <c r="AW149">
        <v>189.00544400000001</v>
      </c>
      <c r="AX149">
        <v>342.07845799999978</v>
      </c>
      <c r="AY149">
        <v>683.09123399999953</v>
      </c>
      <c r="AZ149">
        <v>629.99342199999978</v>
      </c>
      <c r="BA149">
        <v>190.086421</v>
      </c>
      <c r="BB149">
        <v>470.02811599999978</v>
      </c>
      <c r="BC149">
        <v>448.93352900000008</v>
      </c>
      <c r="BD149">
        <v>166.05789899999999</v>
      </c>
      <c r="BE149">
        <v>133.18345400000001</v>
      </c>
      <c r="BF149">
        <v>45.802363000000007</v>
      </c>
      <c r="BG149">
        <v>50.935229000000007</v>
      </c>
      <c r="BH149">
        <v>52.795087000000002</v>
      </c>
      <c r="BI149">
        <v>116.775424</v>
      </c>
      <c r="BJ149">
        <v>226.146759</v>
      </c>
      <c r="BK149">
        <v>323.59711899999991</v>
      </c>
      <c r="BL149">
        <v>13.412309</v>
      </c>
      <c r="BM149">
        <v>134.90524199999999</v>
      </c>
      <c r="BN149">
        <v>103.07369199999999</v>
      </c>
      <c r="BO149">
        <v>135.851022</v>
      </c>
      <c r="BP149">
        <v>250.89510700000011</v>
      </c>
      <c r="BQ149">
        <v>365.86573000000021</v>
      </c>
      <c r="BR149">
        <v>81.527845000000013</v>
      </c>
      <c r="BS149">
        <v>62.184633000000012</v>
      </c>
      <c r="BT149">
        <v>11.181654</v>
      </c>
      <c r="BU149">
        <v>176.60319899999999</v>
      </c>
      <c r="BV149">
        <v>391.57195600000023</v>
      </c>
      <c r="BW149">
        <v>179.00111000000001</v>
      </c>
      <c r="BX149">
        <v>128.18147999999999</v>
      </c>
    </row>
    <row r="150">
      <c r="A150" t="s">
        <v>400</v>
      </c>
      <c r="B150">
        <v>2013</v>
      </c>
      <c r="C150" t="s">
        <v>405</v>
      </c>
      <c r="D150">
        <v>127</v>
      </c>
      <c r="E150" t="s">
        <v>50</v>
      </c>
      <c r="F150" t="s">
        <v>19</v>
      </c>
      <c r="G150" t="s">
        <v>423</v>
      </c>
      <c r="H150">
        <v>92.31323168911787</v>
      </c>
      <c r="I150">
        <v>82.063627284199882</v>
      </c>
      <c r="J150">
        <v>57.89540909430859</v>
      </c>
      <c r="K150">
        <v>16.592063103694439</v>
      </c>
      <c r="L150">
        <v>0.21839255280477729</v>
      </c>
      <c r="M150">
        <v>59.193986509108342</v>
      </c>
      <c r="N150">
        <v>33.563421500700017</v>
      </c>
      <c r="O150">
        <v>6.5695954500485128</v>
      </c>
      <c r="P150">
        <v>0.13521595614097409</v>
      </c>
      <c r="Q150">
        <v>0.11739708436501679</v>
      </c>
      <c r="R150">
        <v>95.922958097140366</v>
      </c>
      <c r="S150">
        <v>92.306611889044916</v>
      </c>
      <c r="T150">
        <v>87.50014299469106</v>
      </c>
      <c r="U150">
        <v>71.298005724087588</v>
      </c>
      <c r="V150">
        <v>33.66772577611259</v>
      </c>
      <c r="W150" t="s">
        <v>146</v>
      </c>
      <c r="X150" t="s">
        <v>147</v>
      </c>
      <c r="Y150" t="s">
        <v>148</v>
      </c>
      <c r="Z150" t="s">
        <v>149</v>
      </c>
      <c r="AA150" t="s">
        <v>150</v>
      </c>
      <c r="AB150" t="s">
        <v>151</v>
      </c>
      <c r="AC150" t="s">
        <v>152</v>
      </c>
      <c r="AD150" t="s">
        <v>153</v>
      </c>
      <c r="AE150" t="s">
        <v>154</v>
      </c>
      <c r="AF150" t="s">
        <v>155</v>
      </c>
      <c r="AG150" t="s">
        <v>156</v>
      </c>
      <c r="AH150" t="s">
        <v>157</v>
      </c>
      <c r="AI150" t="s">
        <v>158</v>
      </c>
      <c r="AJ150">
        <v>78.695541006255837</v>
      </c>
      <c r="AK150">
        <v>13.38585332476017</v>
      </c>
      <c r="AL150">
        <v>26.233125966904979</v>
      </c>
      <c r="AM150">
        <v>23.539275963251729</v>
      </c>
      <c r="AN150">
        <v>74.744276410153574</v>
      </c>
      <c r="AO150">
        <v>12.13243300474031</v>
      </c>
      <c r="AP150">
        <v>56.515914313863732</v>
      </c>
      <c r="AQ150">
        <v>83.103177535070373</v>
      </c>
      <c r="AR150">
        <v>58.67292438759786</v>
      </c>
      <c r="AS150">
        <v>79.65460885043035</v>
      </c>
      <c r="AT150">
        <v>40.499506327329691</v>
      </c>
      <c r="AU150">
        <v>67.040126452190904</v>
      </c>
      <c r="AV150">
        <v>31.406014833527159</v>
      </c>
      <c r="AW150">
        <v>7899.4684789999856</v>
      </c>
      <c r="AX150">
        <v>7013.2858309999683</v>
      </c>
      <c r="AY150">
        <v>4949.4469009999921</v>
      </c>
      <c r="AZ150">
        <v>1420.6972760000001</v>
      </c>
      <c r="BA150">
        <v>18.664380999999999</v>
      </c>
      <c r="BB150">
        <v>2364.3155270000002</v>
      </c>
      <c r="BC150">
        <v>1343.342896000001</v>
      </c>
      <c r="BD150">
        <v>263.31842999999998</v>
      </c>
      <c r="BE150">
        <v>5.4164499999999993</v>
      </c>
      <c r="BF150">
        <v>4.7042260000000002</v>
      </c>
      <c r="BG150">
        <v>4367.0665449999988</v>
      </c>
      <c r="BH150">
        <v>4199.6049569999932</v>
      </c>
      <c r="BI150">
        <v>3982.3221879999992</v>
      </c>
      <c r="BJ150">
        <v>3241.9826439999952</v>
      </c>
      <c r="BK150">
        <v>1529.489004999999</v>
      </c>
      <c r="BL150">
        <v>1747.462494999997</v>
      </c>
      <c r="BM150">
        <v>421.67937499999988</v>
      </c>
      <c r="BN150">
        <v>393.83380599999998</v>
      </c>
      <c r="BO150">
        <v>358.82958900000051</v>
      </c>
      <c r="BP150">
        <v>3257.5074679999921</v>
      </c>
      <c r="BQ150">
        <v>963.50305299999991</v>
      </c>
      <c r="BR150">
        <v>742.97681799999998</v>
      </c>
      <c r="BS150">
        <v>4179.6919320000006</v>
      </c>
      <c r="BT150">
        <v>704.74994099999935</v>
      </c>
      <c r="BU150">
        <v>3949.124542999994</v>
      </c>
      <c r="BV150">
        <v>1364.7969399999999</v>
      </c>
      <c r="BW150">
        <v>2394.5128570000002</v>
      </c>
      <c r="BX150">
        <v>822.89405099999931</v>
      </c>
    </row>
    <row r="151">
      <c r="A151" t="s">
        <v>400</v>
      </c>
      <c r="B151">
        <v>2013</v>
      </c>
      <c r="C151" t="s">
        <v>405</v>
      </c>
      <c r="D151">
        <v>128</v>
      </c>
      <c r="E151" t="s">
        <v>175</v>
      </c>
      <c r="F151" t="s">
        <v>49</v>
      </c>
      <c r="G151" t="s">
        <v>424</v>
      </c>
      <c r="H151">
        <v>35.155141387480541</v>
      </c>
      <c r="I151">
        <v>37.5657898281586</v>
      </c>
      <c r="J151">
        <v>39.147527560061341</v>
      </c>
      <c r="K151">
        <v>33.615127675625153</v>
      </c>
      <c r="L151">
        <v>10.56593197022918</v>
      </c>
      <c r="M151">
        <v>65.169535687117033</v>
      </c>
      <c r="N151">
        <v>53.565654305544101</v>
      </c>
      <c r="O151">
        <v>35.960694256309218</v>
      </c>
      <c r="P151">
        <v>14.913166928857001</v>
      </c>
      <c r="Q151">
        <v>6.3257387484306191</v>
      </c>
      <c r="R151">
        <v>42.398085487312557</v>
      </c>
      <c r="S151">
        <v>10.60698431119801</v>
      </c>
      <c r="T151">
        <v>26.128793577659859</v>
      </c>
      <c r="U151">
        <v>14.738518693605119</v>
      </c>
      <c r="V151">
        <v>15.029201246467879</v>
      </c>
      <c r="W151" t="s">
        <v>146</v>
      </c>
      <c r="X151" t="s">
        <v>147</v>
      </c>
      <c r="Y151" t="s">
        <v>148</v>
      </c>
      <c r="Z151" t="s">
        <v>149</v>
      </c>
      <c r="AA151" t="s">
        <v>150</v>
      </c>
      <c r="AB151" t="s">
        <v>151</v>
      </c>
      <c r="AC151" t="s">
        <v>152</v>
      </c>
      <c r="AD151" t="s">
        <v>153</v>
      </c>
      <c r="AE151" t="s">
        <v>154</v>
      </c>
      <c r="AF151" t="s">
        <v>155</v>
      </c>
      <c r="AG151" t="s">
        <v>156</v>
      </c>
      <c r="AH151" t="s">
        <v>157</v>
      </c>
      <c r="AI151" t="s">
        <v>158</v>
      </c>
      <c r="AJ151">
        <v>10.73689938548924</v>
      </c>
      <c r="AK151">
        <v>36.294601691009149</v>
      </c>
      <c r="AL151">
        <v>4.655853671190707</v>
      </c>
      <c r="AM151">
        <v>23.551855782193119</v>
      </c>
      <c r="AN151">
        <v>28.813486297928851</v>
      </c>
      <c r="AO151">
        <v>33.29799038398221</v>
      </c>
      <c r="AP151">
        <v>17.232948674090199</v>
      </c>
      <c r="AQ151">
        <v>9.1522311962424503</v>
      </c>
      <c r="AR151">
        <v>19.48277839279498</v>
      </c>
      <c r="AS151">
        <v>7.5325362928002519</v>
      </c>
      <c r="AT151">
        <v>20.809349612572539</v>
      </c>
      <c r="AU151">
        <v>13.543589892856581</v>
      </c>
      <c r="AV151">
        <v>18.719290650227929</v>
      </c>
      <c r="AW151"/>
      <c r="AX151"/>
      <c r="AY151"/>
      <c r="AZ151"/>
      <c r="BA151"/>
      <c r="BB151"/>
      <c r="BC151"/>
      <c r="BD151"/>
      <c r="BE151"/>
      <c r="BF151"/>
      <c r="BG151"/>
      <c r="BH151"/>
      <c r="BI151"/>
      <c r="BJ151"/>
      <c r="BK151"/>
      <c r="BL151"/>
      <c r="BM151"/>
      <c r="BN151"/>
      <c r="BO151"/>
      <c r="BP151"/>
      <c r="BQ151"/>
      <c r="BR151"/>
      <c r="BS151"/>
      <c r="BT151"/>
      <c r="BU151"/>
      <c r="BV151"/>
      <c r="BW151"/>
      <c r="BX151"/>
    </row>
    <row r="152">
      <c r="A152" t="s">
        <v>400</v>
      </c>
      <c r="B152">
        <v>2013</v>
      </c>
      <c r="C152" t="s">
        <v>405</v>
      </c>
      <c r="D152">
        <v>129</v>
      </c>
      <c r="E152" t="s">
        <v>175</v>
      </c>
      <c r="F152" t="s">
        <v>48</v>
      </c>
      <c r="G152" t="s">
        <v>187</v>
      </c>
      <c r="H152">
        <v>64.844858612519474</v>
      </c>
      <c r="I152">
        <v>62.434210171841428</v>
      </c>
      <c r="J152">
        <v>60.852472439938737</v>
      </c>
      <c r="K152">
        <v>66.38487232437474</v>
      </c>
      <c r="L152">
        <v>89.434068029770913</v>
      </c>
      <c r="M152">
        <v>34.830464312883016</v>
      </c>
      <c r="N152">
        <v>46.434345694455892</v>
      </c>
      <c r="O152">
        <v>64.039305743690889</v>
      </c>
      <c r="P152">
        <v>85.086833071142991</v>
      </c>
      <c r="Q152">
        <v>93.674261251569362</v>
      </c>
      <c r="R152">
        <v>57.601914512687443</v>
      </c>
      <c r="S152">
        <v>89.393015688801967</v>
      </c>
      <c r="T152">
        <v>73.871206422340123</v>
      </c>
      <c r="U152">
        <v>85.261481306394757</v>
      </c>
      <c r="V152">
        <v>84.970798753532051</v>
      </c>
      <c r="W152" t="s">
        <v>146</v>
      </c>
      <c r="X152" t="s">
        <v>147</v>
      </c>
      <c r="Y152" t="s">
        <v>148</v>
      </c>
      <c r="Z152" t="s">
        <v>149</v>
      </c>
      <c r="AA152" t="s">
        <v>150</v>
      </c>
      <c r="AB152" t="s">
        <v>151</v>
      </c>
      <c r="AC152" t="s">
        <v>152</v>
      </c>
      <c r="AD152" t="s">
        <v>153</v>
      </c>
      <c r="AE152" t="s">
        <v>154</v>
      </c>
      <c r="AF152" t="s">
        <v>155</v>
      </c>
      <c r="AG152" t="s">
        <v>156</v>
      </c>
      <c r="AH152" t="s">
        <v>157</v>
      </c>
      <c r="AI152" t="s">
        <v>158</v>
      </c>
      <c r="AJ152">
        <v>89.263100614510762</v>
      </c>
      <c r="AK152">
        <v>63.705398308991043</v>
      </c>
      <c r="AL152">
        <v>95.344146328809288</v>
      </c>
      <c r="AM152">
        <v>76.448144217806885</v>
      </c>
      <c r="AN152">
        <v>71.186513702071068</v>
      </c>
      <c r="AO152">
        <v>66.702009616017762</v>
      </c>
      <c r="AP152">
        <v>82.767051325909804</v>
      </c>
      <c r="AQ152">
        <v>90.84776880375756</v>
      </c>
      <c r="AR152">
        <v>80.517221607204988</v>
      </c>
      <c r="AS152">
        <v>92.467463707199741</v>
      </c>
      <c r="AT152">
        <v>79.190650387427468</v>
      </c>
      <c r="AU152">
        <v>86.456410107143384</v>
      </c>
      <c r="AV152">
        <v>81.280709349772081</v>
      </c>
      <c r="AW152"/>
      <c r="AX152"/>
      <c r="AY152"/>
      <c r="AZ152"/>
      <c r="BA152"/>
      <c r="BB152"/>
      <c r="BC152"/>
      <c r="BD152"/>
      <c r="BE152"/>
      <c r="BF152"/>
      <c r="BG152"/>
      <c r="BH152"/>
      <c r="BI152"/>
      <c r="BJ152"/>
      <c r="BK152"/>
      <c r="BL152"/>
      <c r="BM152"/>
      <c r="BN152"/>
      <c r="BO152"/>
      <c r="BP152"/>
      <c r="BQ152"/>
      <c r="BR152"/>
      <c r="BS152"/>
      <c r="BT152"/>
      <c r="BU152"/>
      <c r="BV152"/>
      <c r="BW152"/>
      <c r="BX152"/>
    </row>
    <row r="153">
      <c r="A153" t="s">
        <v>400</v>
      </c>
      <c r="B153">
        <v>2013</v>
      </c>
      <c r="C153" t="s">
        <v>405</v>
      </c>
      <c r="D153">
        <v>130</v>
      </c>
      <c r="E153" t="s">
        <v>47</v>
      </c>
      <c r="F153" t="s">
        <v>42</v>
      </c>
      <c r="G153" t="s">
        <v>187</v>
      </c>
      <c r="H153">
        <v>24.82270138247608</v>
      </c>
      <c r="I153">
        <v>22.844748012960569</v>
      </c>
      <c r="J153">
        <v>43.658794531006912</v>
      </c>
      <c r="K153">
        <v>36.369674447870089</v>
      </c>
      <c r="L153">
        <v>0</v>
      </c>
      <c r="M153">
        <v>10.029572195273349</v>
      </c>
      <c r="N153">
        <v>17.156124668694989</v>
      </c>
      <c r="O153">
        <v>28.620825109010148</v>
      </c>
      <c r="P153">
        <v>0</v>
      </c>
      <c r="Q153">
        <v>0</v>
      </c>
      <c r="R153">
        <v>14.01323708781851</v>
      </c>
      <c r="S153">
        <v>51.369772402333787</v>
      </c>
      <c r="T153">
        <v>38.688366432500729</v>
      </c>
      <c r="U153">
        <v>51.181128421028482</v>
      </c>
      <c r="V153">
        <v>54.020725999821067</v>
      </c>
      <c r="W153" t="s">
        <v>146</v>
      </c>
      <c r="X153" t="s">
        <v>147</v>
      </c>
      <c r="Y153" t="s">
        <v>148</v>
      </c>
      <c r="Z153" t="s">
        <v>149</v>
      </c>
      <c r="AA153" t="s">
        <v>150</v>
      </c>
      <c r="AB153" t="s">
        <v>151</v>
      </c>
      <c r="AC153" t="s">
        <v>152</v>
      </c>
      <c r="AD153" t="s">
        <v>153</v>
      </c>
      <c r="AE153" t="s">
        <v>154</v>
      </c>
      <c r="AF153" t="s">
        <v>155</v>
      </c>
      <c r="AG153" t="s">
        <v>156</v>
      </c>
      <c r="AH153" t="s">
        <v>157</v>
      </c>
      <c r="AI153" t="s">
        <v>158</v>
      </c>
      <c r="AJ153">
        <v>93.90624043135368</v>
      </c>
      <c r="AK153">
        <v>4.2837556880246712</v>
      </c>
      <c r="AL153">
        <v>18.74137208510836</v>
      </c>
      <c r="AM153">
        <v>22.713757504592252</v>
      </c>
      <c r="AN153">
        <v>32.678803992401583</v>
      </c>
      <c r="AO153">
        <v>24.789546259474381</v>
      </c>
      <c r="AP153">
        <v>10.4332915861439</v>
      </c>
      <c r="AQ153">
        <v>37.509740621238173</v>
      </c>
      <c r="AR153">
        <v>58.487568217449187</v>
      </c>
      <c r="AS153">
        <v>63.190930851662813</v>
      </c>
      <c r="AT153">
        <v>7.1651119316106957</v>
      </c>
      <c r="AU153">
        <v>51.855121892875843</v>
      </c>
      <c r="AV153">
        <v>31.13461413813387</v>
      </c>
      <c r="AW153"/>
      <c r="AX153"/>
      <c r="AY153"/>
      <c r="AZ153"/>
      <c r="BA153"/>
      <c r="BB153"/>
      <c r="BC153"/>
      <c r="BD153"/>
      <c r="BE153"/>
      <c r="BF153"/>
      <c r="BG153"/>
      <c r="BH153"/>
      <c r="BI153"/>
      <c r="BJ153"/>
      <c r="BK153"/>
      <c r="BL153"/>
      <c r="BM153"/>
      <c r="BN153"/>
      <c r="BO153"/>
      <c r="BP153"/>
      <c r="BQ153"/>
      <c r="BR153"/>
      <c r="BS153"/>
      <c r="BT153"/>
      <c r="BU153"/>
      <c r="BV153"/>
      <c r="BW153"/>
      <c r="BX153"/>
    </row>
    <row r="154">
      <c r="A154" t="s">
        <v>400</v>
      </c>
      <c r="B154">
        <v>2013</v>
      </c>
      <c r="C154" t="s">
        <v>405</v>
      </c>
      <c r="D154">
        <v>135</v>
      </c>
      <c r="E154" t="s">
        <v>45</v>
      </c>
      <c r="F154" t="s">
        <v>44</v>
      </c>
      <c r="G154" t="s">
        <v>425</v>
      </c>
      <c r="H154">
        <v>0.8221917945570103</v>
      </c>
      <c r="I154">
        <v>2.944518317898476</v>
      </c>
      <c r="J154">
        <v>12.387512561753139</v>
      </c>
      <c r="K154">
        <v>56.19768079378413</v>
      </c>
      <c r="L154">
        <v>93.40518542317983</v>
      </c>
      <c r="M154">
        <v>12.2181837529732</v>
      </c>
      <c r="N154">
        <v>37.526359569349687</v>
      </c>
      <c r="O154">
        <v>80.043662272708232</v>
      </c>
      <c r="P154">
        <v>92.555256597926629</v>
      </c>
      <c r="Q154">
        <v>95.861646377658843</v>
      </c>
      <c r="R154">
        <v>0</v>
      </c>
      <c r="S154">
        <v>0.32021650306951682</v>
      </c>
      <c r="T154">
        <v>1.0833794792230049</v>
      </c>
      <c r="U154">
        <v>4.6441503278837581</v>
      </c>
      <c r="V154">
        <v>25.417641170212661</v>
      </c>
      <c r="W154" t="s">
        <v>146</v>
      </c>
      <c r="X154" t="s">
        <v>147</v>
      </c>
      <c r="Y154" t="s">
        <v>148</v>
      </c>
      <c r="Z154" t="s">
        <v>149</v>
      </c>
      <c r="AA154" t="s">
        <v>150</v>
      </c>
      <c r="AB154" t="s">
        <v>151</v>
      </c>
      <c r="AC154" t="s">
        <v>152</v>
      </c>
      <c r="AD154" t="s">
        <v>153</v>
      </c>
      <c r="AE154" t="s">
        <v>154</v>
      </c>
      <c r="AF154" t="s">
        <v>155</v>
      </c>
      <c r="AG154" t="s">
        <v>156</v>
      </c>
      <c r="AH154" t="s">
        <v>157</v>
      </c>
      <c r="AI154" t="s">
        <v>158</v>
      </c>
      <c r="AJ154">
        <v>13.961500393678239</v>
      </c>
      <c r="AK154">
        <v>74.076757689242456</v>
      </c>
      <c r="AL154">
        <v>57.493124934841973</v>
      </c>
      <c r="AM154">
        <v>56.469010739923867</v>
      </c>
      <c r="AN154">
        <v>5.1485249587932973</v>
      </c>
      <c r="AO154">
        <v>75.837983940185381</v>
      </c>
      <c r="AP154">
        <v>25.823251212255151</v>
      </c>
      <c r="AQ154">
        <v>5.4818014287324228</v>
      </c>
      <c r="AR154">
        <v>35.842894806958917</v>
      </c>
      <c r="AS154">
        <v>3.3831026171354099</v>
      </c>
      <c r="AT154">
        <v>19.419791993766381</v>
      </c>
      <c r="AU154">
        <v>10.0436179816025</v>
      </c>
      <c r="AV154">
        <v>50.63431573551204</v>
      </c>
      <c r="AW154"/>
      <c r="AX154"/>
      <c r="AY154"/>
      <c r="AZ154"/>
      <c r="BA154"/>
      <c r="BB154"/>
      <c r="BC154"/>
      <c r="BD154"/>
      <c r="BE154"/>
      <c r="BF154"/>
      <c r="BG154"/>
      <c r="BH154"/>
      <c r="BI154"/>
      <c r="BJ154"/>
      <c r="BK154"/>
      <c r="BL154"/>
      <c r="BM154"/>
      <c r="BN154"/>
      <c r="BO154"/>
      <c r="BP154"/>
      <c r="BQ154"/>
      <c r="BR154"/>
      <c r="BS154"/>
      <c r="BT154"/>
      <c r="BU154"/>
      <c r="BV154"/>
      <c r="BW154"/>
      <c r="BX154"/>
    </row>
    <row r="155">
      <c r="A155" t="s">
        <v>400</v>
      </c>
      <c r="B155">
        <v>2013</v>
      </c>
      <c r="C155" t="s">
        <v>405</v>
      </c>
      <c r="D155">
        <v>136</v>
      </c>
      <c r="E155" t="s">
        <v>45</v>
      </c>
      <c r="F155" t="s">
        <v>43</v>
      </c>
      <c r="G155" t="s">
        <v>426</v>
      </c>
      <c r="H155">
        <v>0.025658506409967901</v>
      </c>
      <c r="I155">
        <v>0.12839288756490061</v>
      </c>
      <c r="J155">
        <v>0.88317030084121317</v>
      </c>
      <c r="K155">
        <v>2.0184837976494419</v>
      </c>
      <c r="L155">
        <v>1.6472350431566889</v>
      </c>
      <c r="M155">
        <v>0.17577900654770859</v>
      </c>
      <c r="N155">
        <v>1.3366324384182089</v>
      </c>
      <c r="O155">
        <v>1.4288171394072919</v>
      </c>
      <c r="P155">
        <v>1.599339631577213</v>
      </c>
      <c r="Q155">
        <v>0.73247384959398498</v>
      </c>
      <c r="R155">
        <v>0.041360923138535899</v>
      </c>
      <c r="S155">
        <v>0</v>
      </c>
      <c r="T155">
        <v>0.067314772745489707</v>
      </c>
      <c r="U155">
        <v>0.58128392087720115</v>
      </c>
      <c r="V155">
        <v>3.510531001500071</v>
      </c>
      <c r="W155" t="s">
        <v>146</v>
      </c>
      <c r="X155" t="s">
        <v>147</v>
      </c>
      <c r="Y155" t="s">
        <v>148</v>
      </c>
      <c r="Z155" t="s">
        <v>149</v>
      </c>
      <c r="AA155" t="s">
        <v>150</v>
      </c>
      <c r="AB155" t="s">
        <v>151</v>
      </c>
      <c r="AC155" t="s">
        <v>152</v>
      </c>
      <c r="AD155" t="s">
        <v>153</v>
      </c>
      <c r="AE155" t="s">
        <v>154</v>
      </c>
      <c r="AF155" t="s">
        <v>155</v>
      </c>
      <c r="AG155" t="s">
        <v>156</v>
      </c>
      <c r="AH155" t="s">
        <v>157</v>
      </c>
      <c r="AI155" t="s">
        <v>158</v>
      </c>
      <c r="AJ155">
        <v>0.027900926383216</v>
      </c>
      <c r="AK155">
        <v>0.48124658327198511</v>
      </c>
      <c r="AL155">
        <v>2.5246006749566221</v>
      </c>
      <c r="AM155">
        <v>1.9814717130234289</v>
      </c>
      <c r="AN155">
        <v>0.57694333372722262</v>
      </c>
      <c r="AO155">
        <v>0.85886378833115795</v>
      </c>
      <c r="AP155">
        <v>0.15967597939198419</v>
      </c>
      <c r="AQ155">
        <v>0.68699835682171917</v>
      </c>
      <c r="AR155">
        <v>0.2136746118660017</v>
      </c>
      <c r="AS155">
        <v>0.055128246888006403</v>
      </c>
      <c r="AT155">
        <v>1.99076737082002</v>
      </c>
      <c r="AU155">
        <v>2.029570037282491</v>
      </c>
      <c r="AV155">
        <v>1.6556869162362251</v>
      </c>
      <c r="AW155"/>
      <c r="AX155"/>
      <c r="AY155"/>
      <c r="AZ155"/>
      <c r="BA155"/>
      <c r="BB155"/>
      <c r="BC155"/>
      <c r="BD155"/>
      <c r="BE155"/>
      <c r="BF155"/>
      <c r="BG155"/>
      <c r="BH155"/>
      <c r="BI155"/>
      <c r="BJ155"/>
      <c r="BK155"/>
      <c r="BL155"/>
      <c r="BM155"/>
      <c r="BN155"/>
      <c r="BO155"/>
      <c r="BP155"/>
      <c r="BQ155"/>
      <c r="BR155"/>
      <c r="BS155"/>
      <c r="BT155"/>
      <c r="BU155"/>
      <c r="BV155"/>
      <c r="BW155"/>
      <c r="BX155"/>
    </row>
    <row r="156">
      <c r="A156" t="s">
        <v>400</v>
      </c>
      <c r="B156">
        <v>2013</v>
      </c>
      <c r="C156" t="s">
        <v>405</v>
      </c>
      <c r="D156">
        <v>137</v>
      </c>
      <c r="E156" t="s">
        <v>45</v>
      </c>
      <c r="F156" t="s">
        <v>42</v>
      </c>
      <c r="G156" t="s">
        <v>427</v>
      </c>
      <c r="H156">
        <v>4.6301993614568318</v>
      </c>
      <c r="I156">
        <v>10.97765422772671</v>
      </c>
      <c r="J156">
        <v>20.897655272188761</v>
      </c>
      <c r="K156">
        <v>17.834194593336711</v>
      </c>
      <c r="L156">
        <v>2.5065038268610329</v>
      </c>
      <c r="M156">
        <v>16.850158476972918</v>
      </c>
      <c r="N156">
        <v>16.393924393890341</v>
      </c>
      <c r="O156">
        <v>7.814906292876918</v>
      </c>
      <c r="P156">
        <v>2.3854034861019371</v>
      </c>
      <c r="Q156">
        <v>2.1454542979034299</v>
      </c>
      <c r="R156">
        <v>2.916884692398809</v>
      </c>
      <c r="S156">
        <v>6.2127444593190999</v>
      </c>
      <c r="T156">
        <v>8.7833567196009064</v>
      </c>
      <c r="U156">
        <v>18.50311794302872</v>
      </c>
      <c r="V156">
        <v>30.36212871026742</v>
      </c>
      <c r="W156" t="s">
        <v>146</v>
      </c>
      <c r="X156" t="s">
        <v>147</v>
      </c>
      <c r="Y156" t="s">
        <v>148</v>
      </c>
      <c r="Z156" t="s">
        <v>149</v>
      </c>
      <c r="AA156" t="s">
        <v>150</v>
      </c>
      <c r="AB156" t="s">
        <v>151</v>
      </c>
      <c r="AC156" t="s">
        <v>152</v>
      </c>
      <c r="AD156" t="s">
        <v>153</v>
      </c>
      <c r="AE156" t="s">
        <v>154</v>
      </c>
      <c r="AF156" t="s">
        <v>155</v>
      </c>
      <c r="AG156" t="s">
        <v>156</v>
      </c>
      <c r="AH156" t="s">
        <v>157</v>
      </c>
      <c r="AI156" t="s">
        <v>158</v>
      </c>
      <c r="AJ156">
        <v>6.7110453324060746</v>
      </c>
      <c r="AK156">
        <v>7.7736901671773921</v>
      </c>
      <c r="AL156">
        <v>6.8834474476162617</v>
      </c>
      <c r="AM156">
        <v>9.0983937463368818</v>
      </c>
      <c r="AN156">
        <v>13.77340794953556</v>
      </c>
      <c r="AO156">
        <v>6.5960214432671984</v>
      </c>
      <c r="AP156">
        <v>11.299591244225381</v>
      </c>
      <c r="AQ156">
        <v>9.491629978615066</v>
      </c>
      <c r="AR156">
        <v>4.3395939628655347</v>
      </c>
      <c r="AS156">
        <v>13.345039469930549</v>
      </c>
      <c r="AT156">
        <v>26.470278339608921</v>
      </c>
      <c r="AU156">
        <v>15.982625788308329</v>
      </c>
      <c r="AV156">
        <v>11.457616658418781</v>
      </c>
      <c r="AW156"/>
      <c r="AX156"/>
      <c r="AY156"/>
      <c r="AZ156"/>
      <c r="BA156"/>
      <c r="BB156"/>
      <c r="BC156"/>
      <c r="BD156"/>
      <c r="BE156"/>
      <c r="BF156"/>
      <c r="BG156"/>
      <c r="BH156"/>
      <c r="BI156"/>
      <c r="BJ156"/>
      <c r="BK156"/>
      <c r="BL156"/>
      <c r="BM156"/>
      <c r="BN156"/>
      <c r="BO156"/>
      <c r="BP156"/>
      <c r="BQ156"/>
      <c r="BR156"/>
      <c r="BS156"/>
      <c r="BT156"/>
      <c r="BU156"/>
      <c r="BV156"/>
      <c r="BW156"/>
      <c r="BX156"/>
    </row>
    <row r="157">
      <c r="A157" t="s">
        <v>400</v>
      </c>
      <c r="B157">
        <v>2013</v>
      </c>
      <c r="C157" t="s">
        <v>405</v>
      </c>
      <c r="D157">
        <v>138</v>
      </c>
      <c r="E157" t="s">
        <v>45</v>
      </c>
      <c r="F157" t="s">
        <v>41</v>
      </c>
      <c r="G157" t="s">
        <v>187</v>
      </c>
      <c r="H157">
        <v>2.2087186484584018</v>
      </c>
      <c r="I157">
        <v>3.9972799289569378</v>
      </c>
      <c r="J157">
        <v>7.9837952379494617</v>
      </c>
      <c r="K157">
        <v>7.3575777115352139</v>
      </c>
      <c r="L157">
        <v>2.2228194577003939</v>
      </c>
      <c r="M157">
        <v>11.73366979451165</v>
      </c>
      <c r="N157">
        <v>11.20735068428165</v>
      </c>
      <c r="O157">
        <v>4.1430188449589922</v>
      </c>
      <c r="P157">
        <v>3.3247843282532741</v>
      </c>
      <c r="Q157">
        <v>1.1430283904787151</v>
      </c>
      <c r="R157">
        <v>1.1187962873222601</v>
      </c>
      <c r="S157">
        <v>1.160427148566529</v>
      </c>
      <c r="T157">
        <v>2.5658060337396491</v>
      </c>
      <c r="U157">
        <v>4.9734420841229774</v>
      </c>
      <c r="V157">
        <v>7.1089741482237043</v>
      </c>
      <c r="W157" t="s">
        <v>146</v>
      </c>
      <c r="X157" t="s">
        <v>147</v>
      </c>
      <c r="Y157" t="s">
        <v>148</v>
      </c>
      <c r="Z157" t="s">
        <v>149</v>
      </c>
      <c r="AA157" t="s">
        <v>150</v>
      </c>
      <c r="AB157" t="s">
        <v>151</v>
      </c>
      <c r="AC157" t="s">
        <v>152</v>
      </c>
      <c r="AD157" t="s">
        <v>153</v>
      </c>
      <c r="AE157" t="s">
        <v>154</v>
      </c>
      <c r="AF157" t="s">
        <v>155</v>
      </c>
      <c r="AG157" t="s">
        <v>156</v>
      </c>
      <c r="AH157" t="s">
        <v>157</v>
      </c>
      <c r="AI157" t="s">
        <v>158</v>
      </c>
      <c r="AJ157">
        <v>0.60401234127664427</v>
      </c>
      <c r="AK157">
        <v>4.2824522355480994</v>
      </c>
      <c r="AL157">
        <v>6.8657009756799958</v>
      </c>
      <c r="AM157">
        <v>8.9118478374640855</v>
      </c>
      <c r="AN157">
        <v>5.7568473477903659</v>
      </c>
      <c r="AO157">
        <v>4.598097002756889</v>
      </c>
      <c r="AP157">
        <v>6.201567250263742</v>
      </c>
      <c r="AQ157">
        <v>1.236392700760462</v>
      </c>
      <c r="AR157">
        <v>0.93091223071174667</v>
      </c>
      <c r="AS157">
        <v>3.5621208156158519</v>
      </c>
      <c r="AT157">
        <v>11.6196559684746</v>
      </c>
      <c r="AU157">
        <v>5.0040875439939088</v>
      </c>
      <c r="AV157">
        <v>4.8859251015114316</v>
      </c>
      <c r="AW157"/>
      <c r="AX157"/>
      <c r="AY157"/>
      <c r="AZ157"/>
      <c r="BA157"/>
      <c r="BB157"/>
      <c r="BC157"/>
      <c r="BD157"/>
      <c r="BE157"/>
      <c r="BF157"/>
      <c r="BG157"/>
      <c r="BH157"/>
      <c r="BI157"/>
      <c r="BJ157"/>
      <c r="BK157"/>
      <c r="BL157"/>
      <c r="BM157"/>
      <c r="BN157"/>
      <c r="BO157"/>
      <c r="BP157"/>
      <c r="BQ157"/>
      <c r="BR157"/>
      <c r="BS157"/>
      <c r="BT157"/>
      <c r="BU157"/>
      <c r="BV157"/>
      <c r="BW157"/>
      <c r="BX157"/>
    </row>
    <row r="158">
      <c r="A158" t="s">
        <v>400</v>
      </c>
      <c r="B158">
        <v>2013</v>
      </c>
      <c r="C158" t="s">
        <v>405</v>
      </c>
      <c r="D158">
        <v>139</v>
      </c>
      <c r="E158" t="s">
        <v>45</v>
      </c>
      <c r="F158" t="s">
        <v>19</v>
      </c>
      <c r="G158" t="s">
        <v>187</v>
      </c>
      <c r="H158">
        <v>92.31323168911787</v>
      </c>
      <c r="I158">
        <v>81.952154637852885</v>
      </c>
      <c r="J158">
        <v>57.847866627267372</v>
      </c>
      <c r="K158">
        <v>16.592063103694439</v>
      </c>
      <c r="L158">
        <v>0.21825624910226249</v>
      </c>
      <c r="M158">
        <v>59.022208968994519</v>
      </c>
      <c r="N158">
        <v>33.535732914060198</v>
      </c>
      <c r="O158">
        <v>6.5695954500485128</v>
      </c>
      <c r="P158">
        <v>0.13521595614097409</v>
      </c>
      <c r="Q158">
        <v>0.11739708436501679</v>
      </c>
      <c r="R158">
        <v>95.922958097140366</v>
      </c>
      <c r="S158">
        <v>92.306611889044916</v>
      </c>
      <c r="T158">
        <v>87.50014299469106</v>
      </c>
      <c r="U158">
        <v>71.298005724087588</v>
      </c>
      <c r="V158">
        <v>33.600724969796147</v>
      </c>
      <c r="W158" t="s">
        <v>146</v>
      </c>
      <c r="X158" t="s">
        <v>147</v>
      </c>
      <c r="Y158" t="s">
        <v>148</v>
      </c>
      <c r="Z158" t="s">
        <v>149</v>
      </c>
      <c r="AA158" t="s">
        <v>150</v>
      </c>
      <c r="AB158" t="s">
        <v>151</v>
      </c>
      <c r="AC158" t="s">
        <v>152</v>
      </c>
      <c r="AD158" t="s">
        <v>153</v>
      </c>
      <c r="AE158" t="s">
        <v>154</v>
      </c>
      <c r="AF158" t="s">
        <v>155</v>
      </c>
      <c r="AG158" t="s">
        <v>156</v>
      </c>
      <c r="AH158" t="s">
        <v>157</v>
      </c>
      <c r="AI158" t="s">
        <v>158</v>
      </c>
      <c r="AJ158">
        <v>78.695541006255837</v>
      </c>
      <c r="AK158">
        <v>13.38585332476017</v>
      </c>
      <c r="AL158">
        <v>26.233125966904979</v>
      </c>
      <c r="AM158">
        <v>23.539275963251729</v>
      </c>
      <c r="AN158">
        <v>74.744276410153574</v>
      </c>
      <c r="AO158">
        <v>12.10903382545944</v>
      </c>
      <c r="AP158">
        <v>56.515914313863732</v>
      </c>
      <c r="AQ158">
        <v>83.103177535070373</v>
      </c>
      <c r="AR158">
        <v>58.67292438759786</v>
      </c>
      <c r="AS158">
        <v>79.65460885043035</v>
      </c>
      <c r="AT158">
        <v>40.499506327329691</v>
      </c>
      <c r="AU158">
        <v>66.940098648812665</v>
      </c>
      <c r="AV158">
        <v>31.36645558832155</v>
      </c>
      <c r="AW158"/>
      <c r="AX158"/>
      <c r="AY158"/>
      <c r="AZ158"/>
      <c r="BA158"/>
      <c r="BB158"/>
      <c r="BC158"/>
      <c r="BD158"/>
      <c r="BE158"/>
      <c r="BF158"/>
      <c r="BG158"/>
      <c r="BH158"/>
      <c r="BI158"/>
      <c r="BJ158"/>
      <c r="BK158"/>
      <c r="BL158"/>
      <c r="BM158"/>
      <c r="BN158"/>
      <c r="BO158"/>
      <c r="BP158"/>
      <c r="BQ158"/>
      <c r="BR158"/>
      <c r="BS158"/>
      <c r="BT158"/>
      <c r="BU158"/>
      <c r="BV158"/>
      <c r="BW158"/>
      <c r="BX158"/>
    </row>
    <row r="159">
      <c r="A159" t="s">
        <v>400</v>
      </c>
      <c r="B159">
        <v>2013</v>
      </c>
      <c r="C159" t="s">
        <v>405</v>
      </c>
      <c r="D159">
        <v>148</v>
      </c>
      <c r="E159" t="s">
        <v>108</v>
      </c>
      <c r="F159" t="s">
        <v>49</v>
      </c>
      <c r="G159" t="s">
        <v>187</v>
      </c>
      <c r="H159">
        <v>1.925816104101491</v>
      </c>
      <c r="I159">
        <v>5.2271776946977404</v>
      </c>
      <c r="J159">
        <v>13.343912478921631</v>
      </c>
      <c r="K159">
        <v>25.56442533773204</v>
      </c>
      <c r="L159">
        <v>10.30141513600098</v>
      </c>
      <c r="M159">
        <v>18.869139785879241</v>
      </c>
      <c r="N159">
        <v>29.55453912756877</v>
      </c>
      <c r="O159">
        <v>32.108363782823893</v>
      </c>
      <c r="P159">
        <v>14.39717131070636</v>
      </c>
      <c r="Q159">
        <v>6.2460075257733383</v>
      </c>
      <c r="R159">
        <v>1.2542395050001991</v>
      </c>
      <c r="S159">
        <v>0.69295014433725088</v>
      </c>
      <c r="T159">
        <v>2.5956476722608821</v>
      </c>
      <c r="U159">
        <v>3.4972371005087699</v>
      </c>
      <c r="V159">
        <v>8.8809496216183561</v>
      </c>
      <c r="W159" t="s">
        <v>146</v>
      </c>
      <c r="X159" t="s">
        <v>147</v>
      </c>
      <c r="Y159" t="s">
        <v>148</v>
      </c>
      <c r="Z159" t="s">
        <v>149</v>
      </c>
      <c r="AA159" t="s">
        <v>150</v>
      </c>
      <c r="AB159" t="s">
        <v>151</v>
      </c>
      <c r="AC159" t="s">
        <v>152</v>
      </c>
      <c r="AD159" t="s">
        <v>153</v>
      </c>
      <c r="AE159" t="s">
        <v>154</v>
      </c>
      <c r="AF159" t="s">
        <v>155</v>
      </c>
      <c r="AG159" t="s">
        <v>156</v>
      </c>
      <c r="AH159" t="s">
        <v>157</v>
      </c>
      <c r="AI159" t="s">
        <v>158</v>
      </c>
      <c r="AJ159">
        <v>2.2225861294223139</v>
      </c>
      <c r="AK159">
        <v>29.88196056234484</v>
      </c>
      <c r="AL159">
        <v>3.1148207218632971</v>
      </c>
      <c r="AM159">
        <v>15.90901390494759</v>
      </c>
      <c r="AN159">
        <v>5.6183060342549354</v>
      </c>
      <c r="AO159">
        <v>27.670631501496729</v>
      </c>
      <c r="AP159">
        <v>6.4248772664621274</v>
      </c>
      <c r="AQ159">
        <v>1.433278738341933</v>
      </c>
      <c r="AR159">
        <v>7.8702949908461486</v>
      </c>
      <c r="AS159">
        <v>1.264205929023861</v>
      </c>
      <c r="AT159">
        <v>9.9636909152944604</v>
      </c>
      <c r="AU159">
        <v>3.779556532130695</v>
      </c>
      <c r="AV159">
        <v>11.90952318632135</v>
      </c>
      <c r="AW159"/>
      <c r="AX159"/>
      <c r="AY159"/>
      <c r="AZ159"/>
      <c r="BA159"/>
      <c r="BB159"/>
      <c r="BC159"/>
      <c r="BD159"/>
      <c r="BE159"/>
      <c r="BF159"/>
      <c r="BG159"/>
      <c r="BH159"/>
      <c r="BI159"/>
      <c r="BJ159"/>
      <c r="BK159"/>
      <c r="BL159"/>
      <c r="BM159"/>
      <c r="BN159"/>
      <c r="BO159"/>
      <c r="BP159"/>
      <c r="BQ159"/>
      <c r="BR159"/>
      <c r="BS159"/>
      <c r="BT159"/>
      <c r="BU159"/>
      <c r="BV159"/>
      <c r="BW159"/>
      <c r="BX159"/>
    </row>
    <row r="160">
      <c r="A160" t="s">
        <v>400</v>
      </c>
      <c r="B160">
        <v>2013</v>
      </c>
      <c r="C160" t="s">
        <v>405</v>
      </c>
      <c r="D160">
        <v>149</v>
      </c>
      <c r="E160" t="s">
        <v>108</v>
      </c>
      <c r="F160" t="s">
        <v>48</v>
      </c>
      <c r="G160" t="s">
        <v>187</v>
      </c>
      <c r="H160">
        <v>3.5522335583223188</v>
      </c>
      <c r="I160">
        <v>8.6875508884333641</v>
      </c>
      <c r="J160">
        <v>20.742307802675981</v>
      </c>
      <c r="K160">
        <v>50.485933847038147</v>
      </c>
      <c r="L160">
        <v>87.195096908809717</v>
      </c>
      <c r="M160">
        <v>10.084787209198881</v>
      </c>
      <c r="N160">
        <v>25.619880956962611</v>
      </c>
      <c r="O160">
        <v>57.179021922168687</v>
      </c>
      <c r="P160">
        <v>82.14282840489939</v>
      </c>
      <c r="Q160">
        <v>92.493566999382921</v>
      </c>
      <c r="R160">
        <v>1.704006110537146</v>
      </c>
      <c r="S160">
        <v>5.840010818051363</v>
      </c>
      <c r="T160">
        <v>7.3384032993085144</v>
      </c>
      <c r="U160">
        <v>20.231315091280901</v>
      </c>
      <c r="V160">
        <v>50.210345224842797</v>
      </c>
      <c r="W160" t="s">
        <v>146</v>
      </c>
      <c r="X160" t="s">
        <v>147</v>
      </c>
      <c r="Y160" t="s">
        <v>148</v>
      </c>
      <c r="Z160" t="s">
        <v>149</v>
      </c>
      <c r="AA160" t="s">
        <v>150</v>
      </c>
      <c r="AB160" t="s">
        <v>151</v>
      </c>
      <c r="AC160" t="s">
        <v>152</v>
      </c>
      <c r="AD160" t="s">
        <v>153</v>
      </c>
      <c r="AE160" t="s">
        <v>154</v>
      </c>
      <c r="AF160" t="s">
        <v>155</v>
      </c>
      <c r="AG160" t="s">
        <v>156</v>
      </c>
      <c r="AH160" t="s">
        <v>157</v>
      </c>
      <c r="AI160" t="s">
        <v>158</v>
      </c>
      <c r="AJ160">
        <v>18.477860523045219</v>
      </c>
      <c r="AK160">
        <v>52.44973387734705</v>
      </c>
      <c r="AL160">
        <v>63.786352335551527</v>
      </c>
      <c r="AM160">
        <v>51.639862294336602</v>
      </c>
      <c r="AN160">
        <v>13.88057020780114</v>
      </c>
      <c r="AO160">
        <v>55.429372980477993</v>
      </c>
      <c r="AP160">
        <v>30.857641169410389</v>
      </c>
      <c r="AQ160">
        <v>14.227151025827281</v>
      </c>
      <c r="AR160">
        <v>32.525868390844323</v>
      </c>
      <c r="AS160">
        <v>15.519064404930109</v>
      </c>
      <c r="AT160">
        <v>37.917146788900887</v>
      </c>
      <c r="AU160">
        <v>24.12705140587385</v>
      </c>
      <c r="AV160">
        <v>51.712135394936602</v>
      </c>
      <c r="AW160"/>
      <c r="AX160"/>
      <c r="AY160"/>
      <c r="AZ160"/>
      <c r="BA160"/>
      <c r="BB160"/>
      <c r="BC160"/>
      <c r="BD160"/>
      <c r="BE160"/>
      <c r="BF160"/>
      <c r="BG160"/>
      <c r="BH160"/>
      <c r="BI160"/>
      <c r="BJ160"/>
      <c r="BK160"/>
      <c r="BL160"/>
      <c r="BM160"/>
      <c r="BN160"/>
      <c r="BO160"/>
      <c r="BP160"/>
      <c r="BQ160"/>
      <c r="BR160"/>
      <c r="BS160"/>
      <c r="BT160"/>
      <c r="BU160"/>
      <c r="BV160"/>
      <c r="BW160"/>
      <c r="BX160"/>
    </row>
    <row r="161">
      <c r="A161" t="s">
        <v>400</v>
      </c>
      <c r="B161">
        <v>2013</v>
      </c>
      <c r="C161" t="s">
        <v>405</v>
      </c>
      <c r="D161">
        <v>150</v>
      </c>
      <c r="E161" t="s">
        <v>108</v>
      </c>
      <c r="F161" t="s">
        <v>110</v>
      </c>
      <c r="G161" t="s">
        <v>187</v>
      </c>
      <c r="H161">
        <v>94.521950337576286</v>
      </c>
      <c r="I161">
        <v>86.08527141686875</v>
      </c>
      <c r="J161">
        <v>65.913779718402409</v>
      </c>
      <c r="K161">
        <v>23.94964081522966</v>
      </c>
      <c r="L161">
        <v>2.503487955189494</v>
      </c>
      <c r="M161">
        <v>71.046073004921965</v>
      </c>
      <c r="N161">
        <v>44.825579915468637</v>
      </c>
      <c r="O161">
        <v>10.7126142950075</v>
      </c>
      <c r="P161">
        <v>3.4600002843942481</v>
      </c>
      <c r="Q161">
        <v>1.260425474843732</v>
      </c>
      <c r="R161">
        <v>97.041754384462635</v>
      </c>
      <c r="S161">
        <v>93.467039037611499</v>
      </c>
      <c r="T161">
        <v>90.065949028430694</v>
      </c>
      <c r="U161">
        <v>76.271447808210581</v>
      </c>
      <c r="V161">
        <v>40.908705153538833</v>
      </c>
      <c r="W161" t="s">
        <v>146</v>
      </c>
      <c r="X161" t="s">
        <v>147</v>
      </c>
      <c r="Y161" t="s">
        <v>148</v>
      </c>
      <c r="Z161" t="s">
        <v>149</v>
      </c>
      <c r="AA161" t="s">
        <v>150</v>
      </c>
      <c r="AB161" t="s">
        <v>151</v>
      </c>
      <c r="AC161" t="s">
        <v>152</v>
      </c>
      <c r="AD161" t="s">
        <v>153</v>
      </c>
      <c r="AE161" t="s">
        <v>154</v>
      </c>
      <c r="AF161" t="s">
        <v>155</v>
      </c>
      <c r="AG161" t="s">
        <v>156</v>
      </c>
      <c r="AH161" t="s">
        <v>157</v>
      </c>
      <c r="AI161" t="s">
        <v>158</v>
      </c>
      <c r="AJ161">
        <v>79.299553347532495</v>
      </c>
      <c r="AK161">
        <v>17.668305560308269</v>
      </c>
      <c r="AL161">
        <v>33.098826942584992</v>
      </c>
      <c r="AM161">
        <v>32.451123800715813</v>
      </c>
      <c r="AN161">
        <v>80.501123757943901</v>
      </c>
      <c r="AO161">
        <v>16.89999551802531</v>
      </c>
      <c r="AP161">
        <v>62.717481564127468</v>
      </c>
      <c r="AQ161">
        <v>84.339570235830834</v>
      </c>
      <c r="AR161">
        <v>59.6038366183096</v>
      </c>
      <c r="AS161">
        <v>83.216729666046191</v>
      </c>
      <c r="AT161">
        <v>52.11916229580428</v>
      </c>
      <c r="AU161">
        <v>72.09339206199536</v>
      </c>
      <c r="AV161">
        <v>36.37834141874211</v>
      </c>
      <c r="AW161"/>
      <c r="AX161"/>
      <c r="AY161"/>
      <c r="AZ161"/>
      <c r="BA161"/>
      <c r="BB161"/>
      <c r="BC161"/>
      <c r="BD161"/>
      <c r="BE161"/>
      <c r="BF161"/>
      <c r="BG161"/>
      <c r="BH161"/>
      <c r="BI161"/>
      <c r="BJ161"/>
      <c r="BK161"/>
      <c r="BL161"/>
      <c r="BM161"/>
      <c r="BN161"/>
      <c r="BO161"/>
      <c r="BP161"/>
      <c r="BQ161"/>
      <c r="BR161"/>
      <c r="BS161"/>
      <c r="BT161"/>
      <c r="BU161"/>
      <c r="BV161"/>
      <c r="BW161"/>
      <c r="BX161"/>
    </row>
    <row r="162">
      <c r="A162" t="s">
        <v>400</v>
      </c>
      <c r="B162">
        <v>2013</v>
      </c>
      <c r="C162" t="s">
        <v>405</v>
      </c>
      <c r="D162">
        <v>151</v>
      </c>
      <c r="E162" t="s">
        <v>109</v>
      </c>
      <c r="F162" t="s">
        <v>49</v>
      </c>
      <c r="G162" t="s">
        <v>187</v>
      </c>
      <c r="H162">
        <v>32.502286342307187</v>
      </c>
      <c r="I162">
        <v>34.589525414746873</v>
      </c>
      <c r="J162">
        <v>37.057480579809379</v>
      </c>
      <c r="K162">
        <v>34.256446320665709</v>
      </c>
      <c r="L162">
        <v>10.829465149886</v>
      </c>
      <c r="M162">
        <v>57.921236411105482</v>
      </c>
      <c r="N162">
        <v>51.519800287804152</v>
      </c>
      <c r="O162">
        <v>37.129892630011227</v>
      </c>
      <c r="P162">
        <v>15.328760497628449</v>
      </c>
      <c r="Q162">
        <v>6.3984315239110634</v>
      </c>
      <c r="R162">
        <v>32.224170062199207</v>
      </c>
      <c r="S162">
        <v>9.979068044478824</v>
      </c>
      <c r="T162">
        <v>22.298524116893859</v>
      </c>
      <c r="U162">
        <v>15.85498719451847</v>
      </c>
      <c r="V162">
        <v>14.70434293664016</v>
      </c>
      <c r="W162" t="s">
        <v>146</v>
      </c>
      <c r="X162" t="s">
        <v>147</v>
      </c>
      <c r="Y162" t="s">
        <v>148</v>
      </c>
      <c r="Z162" t="s">
        <v>149</v>
      </c>
      <c r="AA162" t="s">
        <v>150</v>
      </c>
      <c r="AB162" t="s">
        <v>151</v>
      </c>
      <c r="AC162" t="s">
        <v>152</v>
      </c>
      <c r="AD162" t="s">
        <v>153</v>
      </c>
      <c r="AE162" t="s">
        <v>154</v>
      </c>
      <c r="AF162" t="s">
        <v>155</v>
      </c>
      <c r="AG162" t="s">
        <v>156</v>
      </c>
      <c r="AH162" t="s">
        <v>157</v>
      </c>
      <c r="AI162" t="s">
        <v>158</v>
      </c>
      <c r="AJ162">
        <v>12.727058199593991</v>
      </c>
      <c r="AK162">
        <v>37.958666868962418</v>
      </c>
      <c r="AL162">
        <v>7.6602437000455712</v>
      </c>
      <c r="AM162">
        <v>26.708750651012711</v>
      </c>
      <c r="AN162">
        <v>23.69059954978783</v>
      </c>
      <c r="AO162">
        <v>34.401620896756363</v>
      </c>
      <c r="AP162">
        <v>17.150227143204031</v>
      </c>
      <c r="AQ162">
        <v>9.8235265768700266</v>
      </c>
      <c r="AR162">
        <v>20.32308158848091</v>
      </c>
      <c r="AS162">
        <v>7.135139647937228</v>
      </c>
      <c r="AT162">
        <v>22.800471619275839</v>
      </c>
      <c r="AU162">
        <v>12.733772935604399</v>
      </c>
      <c r="AV162">
        <v>18.567205691991589</v>
      </c>
      <c r="AW162"/>
      <c r="AX162"/>
      <c r="AY162"/>
      <c r="AZ162"/>
      <c r="BA162"/>
      <c r="BB162"/>
      <c r="BC162"/>
      <c r="BD162"/>
      <c r="BE162"/>
      <c r="BF162"/>
      <c r="BG162"/>
      <c r="BH162"/>
      <c r="BI162"/>
      <c r="BJ162"/>
      <c r="BK162"/>
      <c r="BL162"/>
      <c r="BM162"/>
      <c r="BN162"/>
      <c r="BO162"/>
      <c r="BP162"/>
      <c r="BQ162"/>
      <c r="BR162"/>
      <c r="BS162"/>
      <c r="BT162"/>
      <c r="BU162"/>
      <c r="BV162"/>
      <c r="BW162"/>
      <c r="BX162"/>
    </row>
    <row r="163">
      <c r="A163" t="s">
        <v>400</v>
      </c>
      <c r="B163">
        <v>2013</v>
      </c>
      <c r="C163" t="s">
        <v>405</v>
      </c>
      <c r="D163">
        <v>152</v>
      </c>
      <c r="E163" t="s">
        <v>109</v>
      </c>
      <c r="F163" t="s">
        <v>48</v>
      </c>
      <c r="G163" t="s">
        <v>187</v>
      </c>
      <c r="H163">
        <v>65.929770387319991</v>
      </c>
      <c r="I163">
        <v>64.657826015114892</v>
      </c>
      <c r="J163">
        <v>62.747706378441649</v>
      </c>
      <c r="K163">
        <v>65.743553679334184</v>
      </c>
      <c r="L163">
        <v>89.10798608513899</v>
      </c>
      <c r="M163">
        <v>41.370589150706479</v>
      </c>
      <c r="N163">
        <v>48.356078404997618</v>
      </c>
      <c r="O163">
        <v>62.870107369988879</v>
      </c>
      <c r="P163">
        <v>84.671239502371549</v>
      </c>
      <c r="Q163">
        <v>93.601568476088929</v>
      </c>
      <c r="R163">
        <v>62.219402714083202</v>
      </c>
      <c r="S163">
        <v>90.020931955521192</v>
      </c>
      <c r="T163">
        <v>77.70147588310607</v>
      </c>
      <c r="U163">
        <v>84.1450128054815</v>
      </c>
      <c r="V163">
        <v>84.995945906229849</v>
      </c>
      <c r="W163" t="s">
        <v>146</v>
      </c>
      <c r="X163" t="s">
        <v>147</v>
      </c>
      <c r="Y163" t="s">
        <v>148</v>
      </c>
      <c r="Z163" t="s">
        <v>149</v>
      </c>
      <c r="AA163" t="s">
        <v>150</v>
      </c>
      <c r="AB163" t="s">
        <v>151</v>
      </c>
      <c r="AC163" t="s">
        <v>152</v>
      </c>
      <c r="AD163" t="s">
        <v>153</v>
      </c>
      <c r="AE163" t="s">
        <v>154</v>
      </c>
      <c r="AF163" t="s">
        <v>155</v>
      </c>
      <c r="AG163" t="s">
        <v>156</v>
      </c>
      <c r="AH163" t="s">
        <v>157</v>
      </c>
      <c r="AI163" t="s">
        <v>158</v>
      </c>
      <c r="AJ163">
        <v>87.272941800405974</v>
      </c>
      <c r="AK163">
        <v>62.04133313103776</v>
      </c>
      <c r="AL163">
        <v>92.339756299954459</v>
      </c>
      <c r="AM163">
        <v>73.173647388315274</v>
      </c>
      <c r="AN163">
        <v>75.496929891419867</v>
      </c>
      <c r="AO163">
        <v>65.378942796870561</v>
      </c>
      <c r="AP163">
        <v>82.849772856795852</v>
      </c>
      <c r="AQ163">
        <v>90.176473423129991</v>
      </c>
      <c r="AR163">
        <v>79.676918411519011</v>
      </c>
      <c r="AS163">
        <v>92.864860352062777</v>
      </c>
      <c r="AT163">
        <v>77.199528380724161</v>
      </c>
      <c r="AU163">
        <v>86.814907299089128</v>
      </c>
      <c r="AV163">
        <v>81.249267826914007</v>
      </c>
      <c r="AW163"/>
      <c r="AX163"/>
      <c r="AY163"/>
      <c r="AZ163"/>
      <c r="BA163"/>
      <c r="BB163"/>
      <c r="BC163"/>
      <c r="BD163"/>
      <c r="BE163"/>
      <c r="BF163"/>
      <c r="BG163"/>
      <c r="BH163"/>
      <c r="BI163"/>
      <c r="BJ163"/>
      <c r="BK163"/>
      <c r="BL163"/>
      <c r="BM163"/>
      <c r="BN163"/>
      <c r="BO163"/>
      <c r="BP163"/>
      <c r="BQ163"/>
      <c r="BR163"/>
      <c r="BS163"/>
      <c r="BT163"/>
      <c r="BU163"/>
      <c r="BV163"/>
      <c r="BW163"/>
      <c r="BX163"/>
    </row>
    <row r="164">
      <c r="A164" t="s">
        <v>400</v>
      </c>
      <c r="B164">
        <v>2013</v>
      </c>
      <c r="C164" t="s">
        <v>405</v>
      </c>
      <c r="D164">
        <v>153</v>
      </c>
      <c r="E164" t="s">
        <v>62</v>
      </c>
      <c r="F164" t="s">
        <v>306</v>
      </c>
      <c r="G164" t="s">
        <v>187</v>
      </c>
      <c r="H164">
        <v>0.82318393012706126</v>
      </c>
      <c r="I164">
        <v>2.944518317898476</v>
      </c>
      <c r="J164">
        <v>12.39119620038856</v>
      </c>
      <c r="K164">
        <v>56.203385497172178</v>
      </c>
      <c r="L164">
        <v>93.430665126164129</v>
      </c>
      <c r="M164">
        <v>12.2181837529732</v>
      </c>
      <c r="N164">
        <v>37.550202866691862</v>
      </c>
      <c r="O164">
        <v>80.061022293857334</v>
      </c>
      <c r="P164">
        <v>92.555256597926629</v>
      </c>
      <c r="Q164">
        <v>95.917470084704178</v>
      </c>
      <c r="R164">
        <v>0</v>
      </c>
      <c r="S164">
        <v>0.32021650306951682</v>
      </c>
      <c r="T164">
        <v>1.0833794792230049</v>
      </c>
      <c r="U164">
        <v>4.6441503278837581</v>
      </c>
      <c r="V164">
        <v>25.417641170212661</v>
      </c>
      <c r="W164" t="s">
        <v>146</v>
      </c>
      <c r="X164" t="s">
        <v>147</v>
      </c>
      <c r="Y164" t="s">
        <v>148</v>
      </c>
      <c r="Z164" t="s">
        <v>149</v>
      </c>
      <c r="AA164" t="s">
        <v>150</v>
      </c>
      <c r="AB164" t="s">
        <v>151</v>
      </c>
      <c r="AC164" t="s">
        <v>152</v>
      </c>
      <c r="AD164" t="s">
        <v>153</v>
      </c>
      <c r="AE164" t="s">
        <v>154</v>
      </c>
      <c r="AF164" t="s">
        <v>155</v>
      </c>
      <c r="AG164" t="s">
        <v>156</v>
      </c>
      <c r="AH164" t="s">
        <v>157</v>
      </c>
      <c r="AI164" t="s">
        <v>158</v>
      </c>
      <c r="AJ164">
        <v>13.961500393678239</v>
      </c>
      <c r="AK164">
        <v>74.152111282368566</v>
      </c>
      <c r="AL164">
        <v>57.493124934841973</v>
      </c>
      <c r="AM164">
        <v>56.519832984101789</v>
      </c>
      <c r="AN164">
        <v>5.1591112134835697</v>
      </c>
      <c r="AO164">
        <v>75.837983940185381</v>
      </c>
      <c r="AP164">
        <v>25.823251212255151</v>
      </c>
      <c r="AQ164">
        <v>5.4818014287324228</v>
      </c>
      <c r="AR164">
        <v>35.842894806958917</v>
      </c>
      <c r="AS164">
        <v>3.3831026171354099</v>
      </c>
      <c r="AT164">
        <v>19.419791993766381</v>
      </c>
      <c r="AU164">
        <v>10.0436179816025</v>
      </c>
      <c r="AV164">
        <v>50.683454115698687</v>
      </c>
      <c r="AW164">
        <v>70.356958000000006</v>
      </c>
      <c r="AX164">
        <v>251.98542599999999</v>
      </c>
      <c r="AY164">
        <v>1059.8720269999999</v>
      </c>
      <c r="AZ164">
        <v>4811.9327610000037</v>
      </c>
      <c r="BA164">
        <v>7987.6291070000007</v>
      </c>
      <c r="BB164">
        <v>489.43680800000033</v>
      </c>
      <c r="BC164">
        <v>1503.1956710000011</v>
      </c>
      <c r="BD164">
        <v>3208.260179999992</v>
      </c>
      <c r="BE164">
        <v>3707.557405999999</v>
      </c>
      <c r="BF164">
        <v>3841.2781010000008</v>
      </c>
      <c r="BG164">
        <v>0</v>
      </c>
      <c r="BH164">
        <v>14.568650999999999</v>
      </c>
      <c r="BI164">
        <v>49.306961000000008</v>
      </c>
      <c r="BJ164">
        <v>211.17357499999989</v>
      </c>
      <c r="BK164">
        <v>1156.9989260000009</v>
      </c>
      <c r="BL164">
        <v>310.02008499999988</v>
      </c>
      <c r="BM164">
        <v>2333.5561900000021</v>
      </c>
      <c r="BN164">
        <v>863.13526800000113</v>
      </c>
      <c r="BO164">
        <v>860.80608199999995</v>
      </c>
      <c r="BP164">
        <v>224.38318099999989</v>
      </c>
      <c r="BQ164">
        <v>6034.3484140000064</v>
      </c>
      <c r="BR164">
        <v>339.48096300000049</v>
      </c>
      <c r="BS164">
        <v>275.70836500000001</v>
      </c>
      <c r="BT164">
        <v>430.52699799999982</v>
      </c>
      <c r="BU164">
        <v>167.72781599999999</v>
      </c>
      <c r="BV164">
        <v>654.42952500000001</v>
      </c>
      <c r="BW164">
        <v>359.27004700000009</v>
      </c>
      <c r="BX164">
        <v>1328.383345</v>
      </c>
    </row>
    <row r="165">
      <c r="A165" t="s">
        <v>400</v>
      </c>
      <c r="B165">
        <v>2013</v>
      </c>
      <c r="C165" t="s">
        <v>405</v>
      </c>
      <c r="D165">
        <v>154</v>
      </c>
      <c r="E165" t="s">
        <v>62</v>
      </c>
      <c r="F165" t="s">
        <v>307</v>
      </c>
      <c r="G165" t="s">
        <v>187</v>
      </c>
      <c r="H165">
        <v>0.0256894684276531</v>
      </c>
      <c r="I165">
        <v>0.12839288756490061</v>
      </c>
      <c r="J165">
        <v>0.88343292662872464</v>
      </c>
      <c r="K165">
        <v>2.018688696698594</v>
      </c>
      <c r="L165">
        <v>1.647684387156755</v>
      </c>
      <c r="M165">
        <v>0.17577900654770859</v>
      </c>
      <c r="N165">
        <v>1.3374817007775781</v>
      </c>
      <c r="O165">
        <v>1.4291270239759639</v>
      </c>
      <c r="P165">
        <v>1.599339631577213</v>
      </c>
      <c r="Q165">
        <v>0.73290039563344078</v>
      </c>
      <c r="R165">
        <v>0.041454834035000797</v>
      </c>
      <c r="S165">
        <v>0</v>
      </c>
      <c r="T165">
        <v>0.067314772745489707</v>
      </c>
      <c r="U165">
        <v>0.58128392087720115</v>
      </c>
      <c r="V165">
        <v>3.510531001500071</v>
      </c>
      <c r="W165" t="s">
        <v>146</v>
      </c>
      <c r="X165" t="s">
        <v>147</v>
      </c>
      <c r="Y165" t="s">
        <v>148</v>
      </c>
      <c r="Z165" t="s">
        <v>149</v>
      </c>
      <c r="AA165" t="s">
        <v>150</v>
      </c>
      <c r="AB165" t="s">
        <v>151</v>
      </c>
      <c r="AC165" t="s">
        <v>152</v>
      </c>
      <c r="AD165" t="s">
        <v>153</v>
      </c>
      <c r="AE165" t="s">
        <v>154</v>
      </c>
      <c r="AF165" t="s">
        <v>155</v>
      </c>
      <c r="AG165" t="s">
        <v>156</v>
      </c>
      <c r="AH165" t="s">
        <v>157</v>
      </c>
      <c r="AI165" t="s">
        <v>158</v>
      </c>
      <c r="AJ165">
        <v>0.027900926383216</v>
      </c>
      <c r="AK165">
        <v>0.48173612493606999</v>
      </c>
      <c r="AL165">
        <v>2.5246006749566221</v>
      </c>
      <c r="AM165">
        <v>1.9832550422851141</v>
      </c>
      <c r="AN165">
        <v>0.57812962866054318</v>
      </c>
      <c r="AO165">
        <v>0.85886378833115795</v>
      </c>
      <c r="AP165">
        <v>0.15967597939198419</v>
      </c>
      <c r="AQ165">
        <v>0.68699835682171917</v>
      </c>
      <c r="AR165">
        <v>0.2136746118660017</v>
      </c>
      <c r="AS165">
        <v>0.055128246888006403</v>
      </c>
      <c r="AT165">
        <v>1.99076737082002</v>
      </c>
      <c r="AU165">
        <v>2.029570037282491</v>
      </c>
      <c r="AV165">
        <v>1.657293687691082</v>
      </c>
      <c r="AW165">
        <v>2.1956609999999999</v>
      </c>
      <c r="AX165">
        <v>10.987582</v>
      </c>
      <c r="AY165">
        <v>75.563798000000006</v>
      </c>
      <c r="AZ165">
        <v>172.83290299999999</v>
      </c>
      <c r="BA165">
        <v>140.86479800000001</v>
      </c>
      <c r="BB165">
        <v>7.041367000000001</v>
      </c>
      <c r="BC165">
        <v>53.541567000000001</v>
      </c>
      <c r="BD165">
        <v>57.268957999999998</v>
      </c>
      <c r="BE165">
        <v>64.065983000000003</v>
      </c>
      <c r="BF165">
        <v>29.351006000000002</v>
      </c>
      <c r="BG165">
        <v>1.8830309999999999</v>
      </c>
      <c r="BH165">
        <v>0</v>
      </c>
      <c r="BI165">
        <v>3.0636420000000002</v>
      </c>
      <c r="BJ165">
        <v>26.431488000000002</v>
      </c>
      <c r="BK165">
        <v>159.79769999999999</v>
      </c>
      <c r="BL165">
        <v>0.61955000000000005</v>
      </c>
      <c r="BM165">
        <v>15.160166</v>
      </c>
      <c r="BN165">
        <v>37.901434000000002</v>
      </c>
      <c r="BO165">
        <v>30.205290999999999</v>
      </c>
      <c r="BP165">
        <v>25.144363000000009</v>
      </c>
      <c r="BQ165">
        <v>68.338886000000002</v>
      </c>
      <c r="BR165">
        <v>2.0991529999999998</v>
      </c>
      <c r="BS165">
        <v>34.552728000000002</v>
      </c>
      <c r="BT165">
        <v>2.5665529999999999</v>
      </c>
      <c r="BU165">
        <v>2.7331539999999999</v>
      </c>
      <c r="BV165">
        <v>67.087069999999997</v>
      </c>
      <c r="BW165">
        <v>72.599706999999981</v>
      </c>
      <c r="BX165">
        <v>43.436686999999992</v>
      </c>
    </row>
    <row r="166">
      <c r="A166" t="s">
        <v>400</v>
      </c>
      <c r="B166">
        <v>2013</v>
      </c>
      <c r="C166" t="s">
        <v>405</v>
      </c>
      <c r="D166">
        <v>155</v>
      </c>
      <c r="E166" t="s">
        <v>62</v>
      </c>
      <c r="F166" t="s">
        <v>308</v>
      </c>
      <c r="G166" t="s">
        <v>187</v>
      </c>
      <c r="H166">
        <v>0.66664121487811256</v>
      </c>
      <c r="I166">
        <v>1.871619535515497</v>
      </c>
      <c r="J166">
        <v>3.4026836145224109</v>
      </c>
      <c r="K166">
        <v>4.3012803750572202</v>
      </c>
      <c r="L166">
        <v>1.8385633030843189</v>
      </c>
      <c r="M166">
        <v>5.0767982737850499</v>
      </c>
      <c r="N166">
        <v>4.785229853353675</v>
      </c>
      <c r="O166">
        <v>3.079200007878887</v>
      </c>
      <c r="P166">
        <v>1.4008086470124279</v>
      </c>
      <c r="Q166">
        <v>2.1242948696718602</v>
      </c>
      <c r="R166">
        <v>0.056470923482066497</v>
      </c>
      <c r="S166">
        <v>0.97845627237510835</v>
      </c>
      <c r="T166">
        <v>0.59972015139191637</v>
      </c>
      <c r="U166">
        <v>1.3406199499424529</v>
      </c>
      <c r="V166">
        <v>5.2460087074350863</v>
      </c>
      <c r="W166" t="s">
        <v>146</v>
      </c>
      <c r="X166" t="s">
        <v>147</v>
      </c>
      <c r="Y166" t="s">
        <v>148</v>
      </c>
      <c r="Z166" t="s">
        <v>149</v>
      </c>
      <c r="AA166" t="s">
        <v>150</v>
      </c>
      <c r="AB166" t="s">
        <v>151</v>
      </c>
      <c r="AC166" t="s">
        <v>152</v>
      </c>
      <c r="AD166" t="s">
        <v>153</v>
      </c>
      <c r="AE166" t="s">
        <v>154</v>
      </c>
      <c r="AF166" t="s">
        <v>155</v>
      </c>
      <c r="AG166" t="s">
        <v>156</v>
      </c>
      <c r="AH166" t="s">
        <v>157</v>
      </c>
      <c r="AI166" t="s">
        <v>158</v>
      </c>
      <c r="AJ166">
        <v>0.54890847327014047</v>
      </c>
      <c r="AK166">
        <v>4.1055801496384419</v>
      </c>
      <c r="AL166">
        <v>1.4081759038318089</v>
      </c>
      <c r="AM166">
        <v>1.2337868008263799</v>
      </c>
      <c r="AN166">
        <v>2.0331412209763342</v>
      </c>
      <c r="AO166">
        <v>3.833705473030955</v>
      </c>
      <c r="AP166">
        <v>3.1888572217306521</v>
      </c>
      <c r="AQ166">
        <v>0.45330205586965228</v>
      </c>
      <c r="AR166">
        <v>1.6153686033601751</v>
      </c>
      <c r="AS166">
        <v>1.2176115500996021</v>
      </c>
      <c r="AT166">
        <v>5.3321023865365174</v>
      </c>
      <c r="AU166">
        <v>1.7938508801072099</v>
      </c>
      <c r="AV166">
        <v>2.6898038706355631</v>
      </c>
      <c r="AW166">
        <v>56.977361000000002</v>
      </c>
      <c r="AX166">
        <v>160.16909899999999</v>
      </c>
      <c r="AY166">
        <v>291.04608800000011</v>
      </c>
      <c r="AZ166">
        <v>368.26023500000008</v>
      </c>
      <c r="BA166">
        <v>157.18352999999999</v>
      </c>
      <c r="BB166">
        <v>203.36671899999999</v>
      </c>
      <c r="BC166">
        <v>191.560531</v>
      </c>
      <c r="BD166">
        <v>123.391814</v>
      </c>
      <c r="BE166">
        <v>56.11327399999999</v>
      </c>
      <c r="BF166">
        <v>85.073212999999981</v>
      </c>
      <c r="BG166">
        <v>2.5651169999999999</v>
      </c>
      <c r="BH166">
        <v>44.516094000000002</v>
      </c>
      <c r="BI166">
        <v>27.294571000000001</v>
      </c>
      <c r="BJ166">
        <v>60.959160999999987</v>
      </c>
      <c r="BK166">
        <v>238.79581899999999</v>
      </c>
      <c r="BL166">
        <v>12.188708</v>
      </c>
      <c r="BM166">
        <v>129.202012</v>
      </c>
      <c r="BN166">
        <v>21.140723999999999</v>
      </c>
      <c r="BO166">
        <v>18.790769999999998</v>
      </c>
      <c r="BP166">
        <v>88.426606000000007</v>
      </c>
      <c r="BQ166">
        <v>305.04390200000012</v>
      </c>
      <c r="BR166">
        <v>41.921767000000003</v>
      </c>
      <c r="BS166">
        <v>22.798922999999998</v>
      </c>
      <c r="BT166">
        <v>19.403002999999998</v>
      </c>
      <c r="BU166">
        <v>60.366872999999998</v>
      </c>
      <c r="BV166">
        <v>179.68705499999999</v>
      </c>
      <c r="BW166">
        <v>64.167801999999995</v>
      </c>
      <c r="BX166">
        <v>70.498167999999993</v>
      </c>
    </row>
    <row r="167">
      <c r="A167" t="s">
        <v>400</v>
      </c>
      <c r="B167">
        <v>2013</v>
      </c>
      <c r="C167" t="s">
        <v>405</v>
      </c>
      <c r="D167">
        <v>156</v>
      </c>
      <c r="E167" t="s">
        <v>62</v>
      </c>
      <c r="F167" t="s">
        <v>309</v>
      </c>
      <c r="G167" t="s">
        <v>187</v>
      </c>
      <c r="H167">
        <v>0.0052314220001096999</v>
      </c>
      <c r="I167">
        <v>0.1460614633195895</v>
      </c>
      <c r="J167">
        <v>0.1826908377598134</v>
      </c>
      <c r="K167">
        <v>1.962880512966187</v>
      </c>
      <c r="L167">
        <v>1.9265589576136719</v>
      </c>
      <c r="M167">
        <v>0.32663374424828129</v>
      </c>
      <c r="N167">
        <v>1.373909649174996</v>
      </c>
      <c r="O167">
        <v>1.98601757504466</v>
      </c>
      <c r="P167">
        <v>2.9557079142855391</v>
      </c>
      <c r="Q167">
        <v>1.0387283741908919</v>
      </c>
      <c r="R167">
        <v>0</v>
      </c>
      <c r="S167">
        <v>0</v>
      </c>
      <c r="T167">
        <v>0.086253615383901597</v>
      </c>
      <c r="U167">
        <v>0.069952294976916699</v>
      </c>
      <c r="V167">
        <v>1.0228796120790711</v>
      </c>
      <c r="W167" t="s">
        <v>146</v>
      </c>
      <c r="X167" t="s">
        <v>147</v>
      </c>
      <c r="Y167" t="s">
        <v>148</v>
      </c>
      <c r="Z167" t="s">
        <v>149</v>
      </c>
      <c r="AA167" t="s">
        <v>150</v>
      </c>
      <c r="AB167" t="s">
        <v>151</v>
      </c>
      <c r="AC167" t="s">
        <v>152</v>
      </c>
      <c r="AD167" t="s">
        <v>153</v>
      </c>
      <c r="AE167" t="s">
        <v>154</v>
      </c>
      <c r="AF167" t="s">
        <v>155</v>
      </c>
      <c r="AG167" t="s">
        <v>156</v>
      </c>
      <c r="AH167" t="s">
        <v>157</v>
      </c>
      <c r="AI167" t="s">
        <v>158</v>
      </c>
      <c r="AJ167">
        <v>0</v>
      </c>
      <c r="AK167">
        <v>0</v>
      </c>
      <c r="AL167">
        <v>0.36571933362839398</v>
      </c>
      <c r="AM167">
        <v>2.75791599398522</v>
      </c>
      <c r="AN167">
        <v>0.1151690066660532</v>
      </c>
      <c r="AO167">
        <v>2.871948741423525</v>
      </c>
      <c r="AP167">
        <v>1.3312630205642659</v>
      </c>
      <c r="AQ167">
        <v>0</v>
      </c>
      <c r="AR167">
        <v>0.26291916149866151</v>
      </c>
      <c r="AS167">
        <v>0</v>
      </c>
      <c r="AT167">
        <v>0.62066985755003878</v>
      </c>
      <c r="AU167">
        <v>1.082949787241368</v>
      </c>
      <c r="AV167">
        <v>0</v>
      </c>
      <c r="AW167">
        <v>0.44712600000000002</v>
      </c>
      <c r="AX167">
        <v>12.49962</v>
      </c>
      <c r="AY167">
        <v>15.626329</v>
      </c>
      <c r="AZ167">
        <v>168.0548060000001</v>
      </c>
      <c r="BA167">
        <v>164.70650599999999</v>
      </c>
      <c r="BB167">
        <v>13.084315999999999</v>
      </c>
      <c r="BC167">
        <v>54.999836999999999</v>
      </c>
      <c r="BD167">
        <v>79.585058000000004</v>
      </c>
      <c r="BE167">
        <v>118.399075</v>
      </c>
      <c r="BF167">
        <v>41.598726000000013</v>
      </c>
      <c r="BG167">
        <v>0</v>
      </c>
      <c r="BH167">
        <v>0</v>
      </c>
      <c r="BI167">
        <v>3.9255900000000001</v>
      </c>
      <c r="BJ167">
        <v>3.1807919999999998</v>
      </c>
      <c r="BK167">
        <v>46.560993000000003</v>
      </c>
      <c r="BL167">
        <v>0</v>
      </c>
      <c r="BM167">
        <v>0</v>
      </c>
      <c r="BN167">
        <v>5.4904869999999999</v>
      </c>
      <c r="BO167">
        <v>42.003501000000007</v>
      </c>
      <c r="BP167">
        <v>5.0090000000000003</v>
      </c>
      <c r="BQ167">
        <v>228.517933</v>
      </c>
      <c r="BR167">
        <v>17.501221999999999</v>
      </c>
      <c r="BS167">
        <v>0</v>
      </c>
      <c r="BT167">
        <v>3.1580539999999999</v>
      </c>
      <c r="BU167">
        <v>0</v>
      </c>
      <c r="BV167">
        <v>20.916015999999999</v>
      </c>
      <c r="BW167">
        <v>38.738174000000001</v>
      </c>
      <c r="BX167">
        <v>0</v>
      </c>
    </row>
    <row r="168">
      <c r="A168" t="s">
        <v>400</v>
      </c>
      <c r="B168">
        <v>2013</v>
      </c>
      <c r="C168" t="s">
        <v>405</v>
      </c>
      <c r="D168">
        <v>157</v>
      </c>
      <c r="E168" t="s">
        <v>62</v>
      </c>
      <c r="F168" t="s">
        <v>310</v>
      </c>
      <c r="G168" t="s">
        <v>187</v>
      </c>
      <c r="H168">
        <v>0</v>
      </c>
      <c r="I168">
        <v>0.027510566459182699</v>
      </c>
      <c r="J168">
        <v>0.16688657748673569</v>
      </c>
      <c r="K168">
        <v>0.53370472653867429</v>
      </c>
      <c r="L168">
        <v>0.048187804661954499</v>
      </c>
      <c r="M168">
        <v>0.1156527134902046</v>
      </c>
      <c r="N168">
        <v>0.42880691563458312</v>
      </c>
      <c r="O168">
        <v>0.31102846726445288</v>
      </c>
      <c r="P168">
        <v>0</v>
      </c>
      <c r="Q168">
        <v>0.0224088039384461</v>
      </c>
      <c r="R168">
        <v>0</v>
      </c>
      <c r="S168">
        <v>0</v>
      </c>
      <c r="T168">
        <v>0</v>
      </c>
      <c r="U168">
        <v>0.0419977411153412</v>
      </c>
      <c r="V168">
        <v>0.6452813968850829</v>
      </c>
      <c r="W168" t="s">
        <v>146</v>
      </c>
      <c r="X168" t="s">
        <v>147</v>
      </c>
      <c r="Y168" t="s">
        <v>148</v>
      </c>
      <c r="Z168" t="s">
        <v>149</v>
      </c>
      <c r="AA168" t="s">
        <v>150</v>
      </c>
      <c r="AB168" t="s">
        <v>151</v>
      </c>
      <c r="AC168" t="s">
        <v>152</v>
      </c>
      <c r="AD168" t="s">
        <v>153</v>
      </c>
      <c r="AE168" t="s">
        <v>154</v>
      </c>
      <c r="AF168" t="s">
        <v>155</v>
      </c>
      <c r="AG168" t="s">
        <v>156</v>
      </c>
      <c r="AH168" t="s">
        <v>157</v>
      </c>
      <c r="AI168" t="s">
        <v>158</v>
      </c>
      <c r="AJ168">
        <v>0</v>
      </c>
      <c r="AK168">
        <v>0.1053670250466677</v>
      </c>
      <c r="AL168">
        <v>0</v>
      </c>
      <c r="AM168">
        <v>0.69840351096147923</v>
      </c>
      <c r="AN168">
        <v>0</v>
      </c>
      <c r="AO168">
        <v>0.35505721243720267</v>
      </c>
      <c r="AP168">
        <v>0.80485851150817711</v>
      </c>
      <c r="AQ168">
        <v>0</v>
      </c>
      <c r="AR168">
        <v>0</v>
      </c>
      <c r="AS168">
        <v>0</v>
      </c>
      <c r="AT168">
        <v>0</v>
      </c>
      <c r="AU168">
        <v>0.32876122930793977</v>
      </c>
      <c r="AV168">
        <v>0.072384312357964498</v>
      </c>
      <c r="AW168">
        <v>0</v>
      </c>
      <c r="AX168">
        <v>2.3542939999999999</v>
      </c>
      <c r="AY168">
        <v>14.274523</v>
      </c>
      <c r="AZ168">
        <v>45.693888999999992</v>
      </c>
      <c r="BA168">
        <v>4.1196999999999999</v>
      </c>
      <c r="BB168">
        <v>4.6328239999999994</v>
      </c>
      <c r="BC168">
        <v>17.165838000000001</v>
      </c>
      <c r="BD168">
        <v>12.463746</v>
      </c>
      <c r="BE168">
        <v>0</v>
      </c>
      <c r="BF168">
        <v>0.89742200000000005</v>
      </c>
      <c r="BG168">
        <v>0</v>
      </c>
      <c r="BH168">
        <v>0</v>
      </c>
      <c r="BI168">
        <v>0</v>
      </c>
      <c r="BJ168">
        <v>1.9096740000000001</v>
      </c>
      <c r="BK168">
        <v>29.372902</v>
      </c>
      <c r="BL168">
        <v>0</v>
      </c>
      <c r="BM168">
        <v>3.3158850000000002</v>
      </c>
      <c r="BN168">
        <v>0</v>
      </c>
      <c r="BO168">
        <v>10.636797</v>
      </c>
      <c r="BP168">
        <v>0</v>
      </c>
      <c r="BQ168">
        <v>28.251528</v>
      </c>
      <c r="BR168">
        <v>10.580935</v>
      </c>
      <c r="BS168">
        <v>0</v>
      </c>
      <c r="BT168">
        <v>0</v>
      </c>
      <c r="BU168">
        <v>0</v>
      </c>
      <c r="BV168">
        <v>0</v>
      </c>
      <c r="BW168">
        <v>11.760111</v>
      </c>
      <c r="BX168">
        <v>1.8971499999999999</v>
      </c>
    </row>
    <row r="169">
      <c r="A169" t="s">
        <v>400</v>
      </c>
      <c r="B169">
        <v>2013</v>
      </c>
      <c r="C169" t="s">
        <v>405</v>
      </c>
      <c r="D169">
        <v>158</v>
      </c>
      <c r="E169" t="s">
        <v>62</v>
      </c>
      <c r="F169" t="s">
        <v>311</v>
      </c>
      <c r="G169" t="s">
        <v>187</v>
      </c>
      <c r="H169">
        <v>3.1750774213507169</v>
      </c>
      <c r="I169">
        <v>7.749272227131347</v>
      </c>
      <c r="J169">
        <v>13.05687051231587</v>
      </c>
      <c r="K169">
        <v>10.47566686191186</v>
      </c>
      <c r="L169">
        <v>0.62043646030908439</v>
      </c>
      <c r="M169">
        <v>10.16730547209891</v>
      </c>
      <c r="N169">
        <v>9.7513948511044113</v>
      </c>
      <c r="O169">
        <v>3.8597696523842191</v>
      </c>
      <c r="P169">
        <v>0.98459483908950896</v>
      </c>
      <c r="Q169">
        <v>0</v>
      </c>
      <c r="R169">
        <v>2.6456852985372832</v>
      </c>
      <c r="S169">
        <v>3.9262367709962569</v>
      </c>
      <c r="T169">
        <v>6.6007841259334903</v>
      </c>
      <c r="U169">
        <v>12.318060268616209</v>
      </c>
      <c r="V169">
        <v>18.677382916698971</v>
      </c>
      <c r="W169" t="s">
        <v>146</v>
      </c>
      <c r="X169" t="s">
        <v>147</v>
      </c>
      <c r="Y169" t="s">
        <v>148</v>
      </c>
      <c r="Z169" t="s">
        <v>149</v>
      </c>
      <c r="AA169" t="s">
        <v>150</v>
      </c>
      <c r="AB169" t="s">
        <v>151</v>
      </c>
      <c r="AC169" t="s">
        <v>152</v>
      </c>
      <c r="AD169" t="s">
        <v>153</v>
      </c>
      <c r="AE169" t="s">
        <v>154</v>
      </c>
      <c r="AF169" t="s">
        <v>155</v>
      </c>
      <c r="AG169" t="s">
        <v>156</v>
      </c>
      <c r="AH169" t="s">
        <v>157</v>
      </c>
      <c r="AI169" t="s">
        <v>158</v>
      </c>
      <c r="AJ169">
        <v>4.2879177200163374</v>
      </c>
      <c r="AK169">
        <v>3.4306578470094649</v>
      </c>
      <c r="AL169">
        <v>4.492209852346031</v>
      </c>
      <c r="AM169">
        <v>5.8048122803366313</v>
      </c>
      <c r="AN169">
        <v>9.5578658615152268</v>
      </c>
      <c r="AO169">
        <v>2.0798704805859858</v>
      </c>
      <c r="AP169">
        <v>6.8148146321416538</v>
      </c>
      <c r="AQ169">
        <v>8.3981768284424412</v>
      </c>
      <c r="AR169">
        <v>1.7029553191086519</v>
      </c>
      <c r="AS169">
        <v>7.2003736459085506</v>
      </c>
      <c r="AT169">
        <v>20.31151356557038</v>
      </c>
      <c r="AU169">
        <v>8.6834006914237918</v>
      </c>
      <c r="AV169">
        <v>6.7363692346517148</v>
      </c>
      <c r="AW169">
        <v>271.37165900000008</v>
      </c>
      <c r="AX169">
        <v>663.16573800000015</v>
      </c>
      <c r="AY169">
        <v>1116.809999000001</v>
      </c>
      <c r="AZ169">
        <v>896.8891129999995</v>
      </c>
      <c r="BA169">
        <v>53.042717000000003</v>
      </c>
      <c r="BB169">
        <v>407.28259100000002</v>
      </c>
      <c r="BC169">
        <v>390.36419000000018</v>
      </c>
      <c r="BD169">
        <v>154.671336</v>
      </c>
      <c r="BE169">
        <v>39.440676000000003</v>
      </c>
      <c r="BF169">
        <v>0</v>
      </c>
      <c r="BG169">
        <v>120.176755</v>
      </c>
      <c r="BH169">
        <v>178.62906100000001</v>
      </c>
      <c r="BI169">
        <v>300.41606999999999</v>
      </c>
      <c r="BJ169">
        <v>560.11296799999968</v>
      </c>
      <c r="BK169">
        <v>850.18557900000008</v>
      </c>
      <c r="BL169">
        <v>95.21473899999998</v>
      </c>
      <c r="BM169">
        <v>107.962305</v>
      </c>
      <c r="BN169">
        <v>67.440841999999989</v>
      </c>
      <c r="BO169">
        <v>88.408217999999977</v>
      </c>
      <c r="BP169">
        <v>415.69647499999979</v>
      </c>
      <c r="BQ169">
        <v>165.493101</v>
      </c>
      <c r="BR169">
        <v>89.589797000000004</v>
      </c>
      <c r="BS169">
        <v>422.38808399999999</v>
      </c>
      <c r="BT169">
        <v>20.455051000000001</v>
      </c>
      <c r="BU169">
        <v>356.98087900000002</v>
      </c>
      <c r="BV169">
        <v>684.47973999999931</v>
      </c>
      <c r="BW169">
        <v>310.61374300000023</v>
      </c>
      <c r="BX169">
        <v>176.556252</v>
      </c>
    </row>
    <row r="170">
      <c r="A170" t="s">
        <v>400</v>
      </c>
      <c r="B170">
        <v>2013</v>
      </c>
      <c r="C170" t="s">
        <v>405</v>
      </c>
      <c r="D170">
        <v>159</v>
      </c>
      <c r="E170" t="s">
        <v>62</v>
      </c>
      <c r="F170" t="s">
        <v>312</v>
      </c>
      <c r="G170" t="s">
        <v>187</v>
      </c>
      <c r="H170">
        <v>0.56727240583377725</v>
      </c>
      <c r="I170">
        <v>0.98707273598340572</v>
      </c>
      <c r="J170">
        <v>4.1019309459418851</v>
      </c>
      <c r="K170">
        <v>2.3857819870769972</v>
      </c>
      <c r="L170">
        <v>0</v>
      </c>
      <c r="M170">
        <v>0.92152300212386629</v>
      </c>
      <c r="N170">
        <v>1.407792309993221</v>
      </c>
      <c r="O170">
        <v>0.53437234483574747</v>
      </c>
      <c r="P170">
        <v>0</v>
      </c>
      <c r="Q170">
        <v>0</v>
      </c>
      <c r="R170">
        <v>0.13357896966263691</v>
      </c>
      <c r="S170">
        <v>0.92765411057738278</v>
      </c>
      <c r="T170">
        <v>1.378839534890917</v>
      </c>
      <c r="U170">
        <v>4.670375708917577</v>
      </c>
      <c r="V170">
        <v>5.4920796244399206</v>
      </c>
      <c r="W170" t="s">
        <v>146</v>
      </c>
      <c r="X170" t="s">
        <v>147</v>
      </c>
      <c r="Y170" t="s">
        <v>148</v>
      </c>
      <c r="Z170" t="s">
        <v>149</v>
      </c>
      <c r="AA170" t="s">
        <v>150</v>
      </c>
      <c r="AB170" t="s">
        <v>151</v>
      </c>
      <c r="AC170" t="s">
        <v>152</v>
      </c>
      <c r="AD170" t="s">
        <v>153</v>
      </c>
      <c r="AE170" t="s">
        <v>154</v>
      </c>
      <c r="AF170" t="s">
        <v>155</v>
      </c>
      <c r="AG170" t="s">
        <v>156</v>
      </c>
      <c r="AH170" t="s">
        <v>157</v>
      </c>
      <c r="AI170" t="s">
        <v>158</v>
      </c>
      <c r="AJ170">
        <v>1.774758900295206</v>
      </c>
      <c r="AK170">
        <v>0.13999282805719959</v>
      </c>
      <c r="AL170">
        <v>0.69265773859409296</v>
      </c>
      <c r="AM170">
        <v>0.68056134741683694</v>
      </c>
      <c r="AN170">
        <v>1.8634151452509069</v>
      </c>
      <c r="AO170">
        <v>0.32738827721305502</v>
      </c>
      <c r="AP170">
        <v>0.1930245279738261</v>
      </c>
      <c r="AQ170">
        <v>0.6401510943029729</v>
      </c>
      <c r="AR170">
        <v>0.56822186549765819</v>
      </c>
      <c r="AS170">
        <v>4.9270542739223941</v>
      </c>
      <c r="AT170">
        <v>0.82666238750202059</v>
      </c>
      <c r="AU170">
        <v>4.2233168787496247</v>
      </c>
      <c r="AV170">
        <v>1.9701783546633089</v>
      </c>
      <c r="AW170">
        <v>48.484378</v>
      </c>
      <c r="AX170">
        <v>84.471521999999993</v>
      </c>
      <c r="AY170">
        <v>350.85570400000012</v>
      </c>
      <c r="AZ170">
        <v>204.26211699999999</v>
      </c>
      <c r="BA170">
        <v>0</v>
      </c>
      <c r="BB170">
        <v>36.914428999999998</v>
      </c>
      <c r="BC170">
        <v>56.356214999999992</v>
      </c>
      <c r="BD170">
        <v>21.413734999999999</v>
      </c>
      <c r="BE170">
        <v>0</v>
      </c>
      <c r="BF170">
        <v>0</v>
      </c>
      <c r="BG170">
        <v>6.0676480000000002</v>
      </c>
      <c r="BH170">
        <v>42.204785999999999</v>
      </c>
      <c r="BI170">
        <v>62.753991999999997</v>
      </c>
      <c r="BJ170">
        <v>212.3660659999999</v>
      </c>
      <c r="BK170">
        <v>249.99684999999999</v>
      </c>
      <c r="BL170">
        <v>39.409153000000003</v>
      </c>
      <c r="BM170">
        <v>4.4055540000000004</v>
      </c>
      <c r="BN170">
        <v>10.398762</v>
      </c>
      <c r="BO170">
        <v>10.365057999999999</v>
      </c>
      <c r="BP170">
        <v>81.044776999999996</v>
      </c>
      <c r="BQ170">
        <v>26.049939999999999</v>
      </c>
      <c r="BR170">
        <v>2.5375640000000002</v>
      </c>
      <c r="BS170">
        <v>32.196534999999997</v>
      </c>
      <c r="BT170">
        <v>6.8251980000000003</v>
      </c>
      <c r="BU170">
        <v>244.274013</v>
      </c>
      <c r="BV170">
        <v>27.857779000000001</v>
      </c>
      <c r="BW170">
        <v>151.07217900000001</v>
      </c>
      <c r="BX170">
        <v>51.637208999999999</v>
      </c>
    </row>
    <row r="171">
      <c r="A171" t="s">
        <v>400</v>
      </c>
      <c r="B171">
        <v>2013</v>
      </c>
      <c r="C171" t="s">
        <v>405</v>
      </c>
      <c r="D171">
        <v>160</v>
      </c>
      <c r="E171" t="s">
        <v>62</v>
      </c>
      <c r="F171" t="s">
        <v>313</v>
      </c>
      <c r="G171" t="s">
        <v>187</v>
      </c>
      <c r="H171">
        <v>1.718024416188386</v>
      </c>
      <c r="I171">
        <v>3.3337135358695709</v>
      </c>
      <c r="J171">
        <v>5.2934978330837312</v>
      </c>
      <c r="K171">
        <v>4.1740292383344944</v>
      </c>
      <c r="L171">
        <v>0.26958817448109068</v>
      </c>
      <c r="M171">
        <v>8.2665359118760087</v>
      </c>
      <c r="N171">
        <v>6.7979787320069516</v>
      </c>
      <c r="O171">
        <v>1.3327029152255749</v>
      </c>
      <c r="P171">
        <v>0.36907641396773522</v>
      </c>
      <c r="Q171">
        <v>0.046732022923941102</v>
      </c>
      <c r="R171">
        <v>0.81965523900393178</v>
      </c>
      <c r="S171">
        <v>0.87818240999719199</v>
      </c>
      <c r="T171">
        <v>2.185124679769237</v>
      </c>
      <c r="U171">
        <v>4.4548152608827074</v>
      </c>
      <c r="V171">
        <v>4.6745361008987416</v>
      </c>
      <c r="W171" t="s">
        <v>146</v>
      </c>
      <c r="X171" t="s">
        <v>147</v>
      </c>
      <c r="Y171" t="s">
        <v>148</v>
      </c>
      <c r="Z171" t="s">
        <v>149</v>
      </c>
      <c r="AA171" t="s">
        <v>150</v>
      </c>
      <c r="AB171" t="s">
        <v>151</v>
      </c>
      <c r="AC171" t="s">
        <v>152</v>
      </c>
      <c r="AD171" t="s">
        <v>153</v>
      </c>
      <c r="AE171" t="s">
        <v>154</v>
      </c>
      <c r="AF171" t="s">
        <v>155</v>
      </c>
      <c r="AG171" t="s">
        <v>156</v>
      </c>
      <c r="AH171" t="s">
        <v>157</v>
      </c>
      <c r="AI171" t="s">
        <v>158</v>
      </c>
      <c r="AJ171">
        <v>0.11516757545649969</v>
      </c>
      <c r="AK171">
        <v>3.1279999860183669</v>
      </c>
      <c r="AL171">
        <v>3.003217544435314</v>
      </c>
      <c r="AM171">
        <v>2.3156903616156361</v>
      </c>
      <c r="AN171">
        <v>3.8387982701610679</v>
      </c>
      <c r="AO171">
        <v>0.9932824352971813</v>
      </c>
      <c r="AP171">
        <v>1.657058222806143</v>
      </c>
      <c r="AQ171">
        <v>1.0664751944976401</v>
      </c>
      <c r="AR171">
        <v>0.4033040207985254</v>
      </c>
      <c r="AS171">
        <v>2.8700365546466289</v>
      </c>
      <c r="AT171">
        <v>10.710664529262409</v>
      </c>
      <c r="AU171">
        <v>3.9211377567525409</v>
      </c>
      <c r="AV171">
        <v>4.3577573182256728</v>
      </c>
      <c r="AW171">
        <v>146.83835199999999</v>
      </c>
      <c r="AX171">
        <v>285.2919</v>
      </c>
      <c r="AY171">
        <v>452.77551800000009</v>
      </c>
      <c r="AZ171">
        <v>357.36544800000007</v>
      </c>
      <c r="BA171">
        <v>23.047789999999999</v>
      </c>
      <c r="BB171">
        <v>331.14143899999999</v>
      </c>
      <c r="BC171">
        <v>272.134141</v>
      </c>
      <c r="BD171">
        <v>53.404985000000003</v>
      </c>
      <c r="BE171">
        <v>14.784378999999999</v>
      </c>
      <c r="BF171">
        <v>1.8715120000000001</v>
      </c>
      <c r="BG171">
        <v>37.231755</v>
      </c>
      <c r="BH171">
        <v>39.954008999999999</v>
      </c>
      <c r="BI171">
        <v>99.449786000000017</v>
      </c>
      <c r="BJ171">
        <v>202.56434400000001</v>
      </c>
      <c r="BK171">
        <v>212.782658</v>
      </c>
      <c r="BL171">
        <v>2.557337</v>
      </c>
      <c r="BM171">
        <v>98.437705999999977</v>
      </c>
      <c r="BN171">
        <v>45.086834000000003</v>
      </c>
      <c r="BO171">
        <v>35.268334000000003</v>
      </c>
      <c r="BP171">
        <v>166.95933299999999</v>
      </c>
      <c r="BQ171">
        <v>79.034435999999999</v>
      </c>
      <c r="BR171">
        <v>21.784233</v>
      </c>
      <c r="BS171">
        <v>53.638596000000007</v>
      </c>
      <c r="BT171">
        <v>4.8442869999999996</v>
      </c>
      <c r="BU171">
        <v>142.29097300000001</v>
      </c>
      <c r="BV171">
        <v>360.93976200000009</v>
      </c>
      <c r="BW171">
        <v>140.262936</v>
      </c>
      <c r="BX171">
        <v>114.214241</v>
      </c>
    </row>
    <row r="172">
      <c r="A172" t="s">
        <v>400</v>
      </c>
      <c r="B172">
        <v>2013</v>
      </c>
      <c r="C172" t="s">
        <v>405</v>
      </c>
      <c r="D172">
        <v>161</v>
      </c>
      <c r="E172" t="s">
        <v>62</v>
      </c>
      <c r="F172" t="s">
        <v>253</v>
      </c>
      <c r="G172" t="s">
        <v>187</v>
      </c>
      <c r="H172">
        <v>92.424625698826347</v>
      </c>
      <c r="I172">
        <v>81.952154637852885</v>
      </c>
      <c r="J172">
        <v>57.865068679368051</v>
      </c>
      <c r="K172">
        <v>16.593747386698031</v>
      </c>
      <c r="L172">
        <v>0.21831578652918801</v>
      </c>
      <c r="M172">
        <v>59.022208968994519</v>
      </c>
      <c r="N172">
        <v>33.557040668412967</v>
      </c>
      <c r="O172">
        <v>6.5710202763585004</v>
      </c>
      <c r="P172">
        <v>0.13521595614097409</v>
      </c>
      <c r="Q172">
        <v>0.1174654489372228</v>
      </c>
      <c r="R172">
        <v>96.140753308245849</v>
      </c>
      <c r="S172">
        <v>92.306611889044916</v>
      </c>
      <c r="T172">
        <v>87.50014299469106</v>
      </c>
      <c r="U172">
        <v>71.298005724087588</v>
      </c>
      <c r="V172">
        <v>33.600724969796147</v>
      </c>
      <c r="W172" t="s">
        <v>146</v>
      </c>
      <c r="X172" t="s">
        <v>147</v>
      </c>
      <c r="Y172" t="s">
        <v>148</v>
      </c>
      <c r="Z172" t="s">
        <v>149</v>
      </c>
      <c r="AA172" t="s">
        <v>150</v>
      </c>
      <c r="AB172" t="s">
        <v>151</v>
      </c>
      <c r="AC172" t="s">
        <v>152</v>
      </c>
      <c r="AD172" t="s">
        <v>153</v>
      </c>
      <c r="AE172" t="s">
        <v>154</v>
      </c>
      <c r="AF172" t="s">
        <v>155</v>
      </c>
      <c r="AG172" t="s">
        <v>156</v>
      </c>
      <c r="AH172" t="s">
        <v>157</v>
      </c>
      <c r="AI172" t="s">
        <v>158</v>
      </c>
      <c r="AJ172">
        <v>78.695541006255837</v>
      </c>
      <c r="AK172">
        <v>13.39946990540631</v>
      </c>
      <c r="AL172">
        <v>26.233125966904979</v>
      </c>
      <c r="AM172">
        <v>23.56046136769038</v>
      </c>
      <c r="AN172">
        <v>74.897963525016763</v>
      </c>
      <c r="AO172">
        <v>12.10903382545944</v>
      </c>
      <c r="AP172">
        <v>56.515914313863732</v>
      </c>
      <c r="AQ172">
        <v>83.103177535070373</v>
      </c>
      <c r="AR172">
        <v>58.67292438759786</v>
      </c>
      <c r="AS172">
        <v>79.65460885043035</v>
      </c>
      <c r="AT172">
        <v>40.499506327329691</v>
      </c>
      <c r="AU172">
        <v>66.940098648812665</v>
      </c>
      <c r="AV172">
        <v>31.396895356242119</v>
      </c>
      <c r="AW172">
        <v>7899.4684789999856</v>
      </c>
      <c r="AX172">
        <v>7013.2858309999683</v>
      </c>
      <c r="AY172">
        <v>4949.4469009999921</v>
      </c>
      <c r="AZ172">
        <v>1420.6972760000001</v>
      </c>
      <c r="BA172">
        <v>18.664380999999999</v>
      </c>
      <c r="BB172">
        <v>2364.3155270000002</v>
      </c>
      <c r="BC172">
        <v>1343.342896000001</v>
      </c>
      <c r="BD172">
        <v>263.31842999999998</v>
      </c>
      <c r="BE172">
        <v>5.4164499999999993</v>
      </c>
      <c r="BF172">
        <v>4.7042260000000002</v>
      </c>
      <c r="BG172">
        <v>4367.0665449999988</v>
      </c>
      <c r="BH172">
        <v>4199.6049569999932</v>
      </c>
      <c r="BI172">
        <v>3982.3221879999992</v>
      </c>
      <c r="BJ172">
        <v>3241.9826439999952</v>
      </c>
      <c r="BK172">
        <v>1529.489004999999</v>
      </c>
      <c r="BL172">
        <v>1747.462494999997</v>
      </c>
      <c r="BM172">
        <v>421.67937499999988</v>
      </c>
      <c r="BN172">
        <v>393.83380599999998</v>
      </c>
      <c r="BO172">
        <v>358.82958900000051</v>
      </c>
      <c r="BP172">
        <v>3257.5074679999921</v>
      </c>
      <c r="BQ172">
        <v>963.50305299999991</v>
      </c>
      <c r="BR172">
        <v>742.97681799999998</v>
      </c>
      <c r="BS172">
        <v>4179.6919320000006</v>
      </c>
      <c r="BT172">
        <v>704.74994099999935</v>
      </c>
      <c r="BU172">
        <v>3949.124542999994</v>
      </c>
      <c r="BV172">
        <v>1364.7969399999999</v>
      </c>
      <c r="BW172">
        <v>2394.5128570000002</v>
      </c>
      <c r="BX172">
        <v>822.89405099999931</v>
      </c>
    </row>
    <row r="173">
      <c r="A173" t="s">
        <v>400</v>
      </c>
      <c r="B173">
        <v>2013</v>
      </c>
      <c r="C173" t="s">
        <v>405</v>
      </c>
      <c r="D173">
        <v>162</v>
      </c>
      <c r="E173" t="s">
        <v>62</v>
      </c>
      <c r="F173" t="s">
        <v>254</v>
      </c>
      <c r="G173" t="s">
        <v>187</v>
      </c>
      <c r="H173">
        <v>0.22679556255736399</v>
      </c>
      <c r="I173">
        <v>0.3421791626372746</v>
      </c>
      <c r="J173">
        <v>0.17549789698044921</v>
      </c>
      <c r="K173">
        <v>0.139571016220779</v>
      </c>
      <c r="L173">
        <v>0</v>
      </c>
      <c r="M173">
        <v>0.56887901547489939</v>
      </c>
      <c r="N173">
        <v>0.031116747675696398</v>
      </c>
      <c r="O173">
        <v>0.032230732198945997</v>
      </c>
      <c r="P173">
        <v>0</v>
      </c>
      <c r="Q173">
        <v>0</v>
      </c>
      <c r="R173">
        <v>0.087772352325590206</v>
      </c>
      <c r="S173">
        <v>0.38039730537035032</v>
      </c>
      <c r="T173">
        <v>0.20401290738458011</v>
      </c>
      <c r="U173">
        <v>0.1320642744371191</v>
      </c>
      <c r="V173">
        <v>0.30137606480834023</v>
      </c>
      <c r="W173" t="s">
        <v>146</v>
      </c>
      <c r="X173" t="s">
        <v>147</v>
      </c>
      <c r="Y173" t="s">
        <v>148</v>
      </c>
      <c r="Z173" t="s">
        <v>149</v>
      </c>
      <c r="AA173" t="s">
        <v>150</v>
      </c>
      <c r="AB173" t="s">
        <v>151</v>
      </c>
      <c r="AC173" t="s">
        <v>152</v>
      </c>
      <c r="AD173" t="s">
        <v>153</v>
      </c>
      <c r="AE173" t="s">
        <v>154</v>
      </c>
      <c r="AF173" t="s">
        <v>155</v>
      </c>
      <c r="AG173" t="s">
        <v>156</v>
      </c>
      <c r="AH173" t="s">
        <v>157</v>
      </c>
      <c r="AI173" t="s">
        <v>158</v>
      </c>
      <c r="AJ173">
        <v>0.099460238824391298</v>
      </c>
      <c r="AK173">
        <v>0</v>
      </c>
      <c r="AL173">
        <v>0.29040395284432918</v>
      </c>
      <c r="AM173">
        <v>0.68901838284008132</v>
      </c>
      <c r="AN173">
        <v>0.34730622245566228</v>
      </c>
      <c r="AO173">
        <v>0</v>
      </c>
      <c r="AP173">
        <v>0.29803635087107178</v>
      </c>
      <c r="AQ173">
        <v>0</v>
      </c>
      <c r="AR173">
        <v>0.45304817489904847</v>
      </c>
      <c r="AS173">
        <v>0</v>
      </c>
      <c r="AT173">
        <v>0</v>
      </c>
      <c r="AU173">
        <v>0.95329610871977022</v>
      </c>
      <c r="AV173">
        <v>0</v>
      </c>
      <c r="AW173">
        <v>19.384059000000001</v>
      </c>
      <c r="AX173">
        <v>29.282943</v>
      </c>
      <c r="AY173">
        <v>15.011086000000001</v>
      </c>
      <c r="AZ173">
        <v>11.949571000000001</v>
      </c>
      <c r="BA173">
        <v>0</v>
      </c>
      <c r="BB173">
        <v>22.788193</v>
      </c>
      <c r="BC173">
        <v>1.245654</v>
      </c>
      <c r="BD173">
        <v>1.2915719999999999</v>
      </c>
      <c r="BE173">
        <v>0</v>
      </c>
      <c r="BF173">
        <v>0</v>
      </c>
      <c r="BG173">
        <v>3.9869430000000001</v>
      </c>
      <c r="BH173">
        <v>17.306652</v>
      </c>
      <c r="BI173">
        <v>9.2850719999999995</v>
      </c>
      <c r="BJ173">
        <v>6.0050780000000001</v>
      </c>
      <c r="BK173">
        <v>13.718495000000001</v>
      </c>
      <c r="BL173">
        <v>2.2085499999999998</v>
      </c>
      <c r="BM173">
        <v>0</v>
      </c>
      <c r="BN173">
        <v>4.3597890000000001</v>
      </c>
      <c r="BO173">
        <v>10.49386</v>
      </c>
      <c r="BP173">
        <v>15.105252</v>
      </c>
      <c r="BQ173">
        <v>0</v>
      </c>
      <c r="BR173">
        <v>3.9180839999999999</v>
      </c>
      <c r="BS173">
        <v>0</v>
      </c>
      <c r="BT173">
        <v>5.441789</v>
      </c>
      <c r="BU173">
        <v>0</v>
      </c>
      <c r="BV173">
        <v>0</v>
      </c>
      <c r="BW173">
        <v>34.100335000000001</v>
      </c>
      <c r="BX173">
        <v>0</v>
      </c>
    </row>
    <row r="174">
      <c r="A174" t="s">
        <v>400</v>
      </c>
      <c r="B174">
        <v>2013</v>
      </c>
      <c r="C174" t="s">
        <v>405</v>
      </c>
      <c r="D174">
        <v>163</v>
      </c>
      <c r="E174" t="s">
        <v>62</v>
      </c>
      <c r="F174" t="s">
        <v>255</v>
      </c>
      <c r="G174" t="s">
        <v>187</v>
      </c>
      <c r="H174">
        <v>0.19806562244856851</v>
      </c>
      <c r="I174">
        <v>0.37425475599869501</v>
      </c>
      <c r="J174">
        <v>1.237841083504823</v>
      </c>
      <c r="K174">
        <v>0.68154217091508562</v>
      </c>
      <c r="L174">
        <v>0</v>
      </c>
      <c r="M174">
        <v>1.3611224853913779</v>
      </c>
      <c r="N174">
        <v>0.94912273014718107</v>
      </c>
      <c r="O174">
        <v>0.52400780367362176</v>
      </c>
      <c r="P174">
        <v>0</v>
      </c>
      <c r="Q174">
        <v>0</v>
      </c>
      <c r="R174">
        <v>0.0149404460775491</v>
      </c>
      <c r="S174">
        <v>0.20746644838852979</v>
      </c>
      <c r="T174">
        <v>0.2207134920052348</v>
      </c>
      <c r="U174">
        <v>0.39286816763027682</v>
      </c>
      <c r="V174">
        <v>1.3541752340755751</v>
      </c>
      <c r="W174" t="s">
        <v>146</v>
      </c>
      <c r="X174" t="s">
        <v>147</v>
      </c>
      <c r="Y174" t="s">
        <v>148</v>
      </c>
      <c r="Z174" t="s">
        <v>149</v>
      </c>
      <c r="AA174" t="s">
        <v>150</v>
      </c>
      <c r="AB174" t="s">
        <v>151</v>
      </c>
      <c r="AC174" t="s">
        <v>152</v>
      </c>
      <c r="AD174" t="s">
        <v>153</v>
      </c>
      <c r="AE174" t="s">
        <v>154</v>
      </c>
      <c r="AF174" t="s">
        <v>155</v>
      </c>
      <c r="AG174" t="s">
        <v>156</v>
      </c>
      <c r="AH174" t="s">
        <v>157</v>
      </c>
      <c r="AI174" t="s">
        <v>158</v>
      </c>
      <c r="AJ174">
        <v>0</v>
      </c>
      <c r="AK174">
        <v>1.0390524201652671</v>
      </c>
      <c r="AL174">
        <v>2.6449720782635668</v>
      </c>
      <c r="AM174">
        <v>3.4728746169830842</v>
      </c>
      <c r="AN174">
        <v>0</v>
      </c>
      <c r="AO174">
        <v>0.0443821641223675</v>
      </c>
      <c r="AP174">
        <v>2.5663341707599971</v>
      </c>
      <c r="AQ174">
        <v>0.1699175062628229</v>
      </c>
      <c r="AR174">
        <v>0.13078014864430959</v>
      </c>
      <c r="AS174">
        <v>0.69208426096922171</v>
      </c>
      <c r="AT174">
        <v>0.031212613384683799</v>
      </c>
      <c r="AU174">
        <v>0</v>
      </c>
      <c r="AV174">
        <v>0.19593658633501229</v>
      </c>
      <c r="AW174">
        <v>16.928531</v>
      </c>
      <c r="AX174">
        <v>32.027901999999997</v>
      </c>
      <c r="AY174">
        <v>105.877844</v>
      </c>
      <c r="AZ174">
        <v>58.351202000000001</v>
      </c>
      <c r="BA174">
        <v>0</v>
      </c>
      <c r="BB174">
        <v>54.523933999999997</v>
      </c>
      <c r="BC174">
        <v>37.994926</v>
      </c>
      <c r="BD174">
        <v>20.9984</v>
      </c>
      <c r="BE174">
        <v>0</v>
      </c>
      <c r="BF174">
        <v>0</v>
      </c>
      <c r="BG174">
        <v>0.67864999999999998</v>
      </c>
      <c r="BH174">
        <v>9.4389459999999996</v>
      </c>
      <c r="BI174">
        <v>10.045152</v>
      </c>
      <c r="BJ174">
        <v>17.864059000000001</v>
      </c>
      <c r="BK174">
        <v>61.641412000000003</v>
      </c>
      <c r="BL174">
        <v>0</v>
      </c>
      <c r="BM174">
        <v>32.698829000000003</v>
      </c>
      <c r="BN174">
        <v>39.708551</v>
      </c>
      <c r="BO174">
        <v>52.892434999999978</v>
      </c>
      <c r="BP174">
        <v>0</v>
      </c>
      <c r="BQ174">
        <v>3.5314420000000002</v>
      </c>
      <c r="BR174">
        <v>33.737873999999998</v>
      </c>
      <c r="BS174">
        <v>8.5460370000000001</v>
      </c>
      <c r="BT174">
        <v>1.5708660000000001</v>
      </c>
      <c r="BU174">
        <v>34.312226000000003</v>
      </c>
      <c r="BV174">
        <v>1.0518369999999999</v>
      </c>
      <c r="BW174">
        <v>0</v>
      </c>
      <c r="BX174">
        <v>5.1353819999999999</v>
      </c>
    </row>
    <row r="175">
      <c r="A175" t="s">
        <v>400</v>
      </c>
      <c r="B175">
        <v>2013</v>
      </c>
      <c r="C175" t="s">
        <v>405</v>
      </c>
      <c r="D175">
        <v>164</v>
      </c>
      <c r="E175" t="s">
        <v>62</v>
      </c>
      <c r="F175" t="s">
        <v>256</v>
      </c>
      <c r="G175" t="s">
        <v>187</v>
      </c>
      <c r="H175">
        <v>0.084882321679619802</v>
      </c>
      <c r="I175">
        <v>0.039202873290951103</v>
      </c>
      <c r="J175">
        <v>0.1170678139017523</v>
      </c>
      <c r="K175">
        <v>0.22226881938357201</v>
      </c>
      <c r="L175">
        <v>0</v>
      </c>
      <c r="M175">
        <v>0.17142639998073961</v>
      </c>
      <c r="N175">
        <v>0.26015685808582117</v>
      </c>
      <c r="O175">
        <v>0.1934850103580508</v>
      </c>
      <c r="P175">
        <v>0</v>
      </c>
      <c r="Q175">
        <v>0</v>
      </c>
      <c r="R175">
        <v>0.059688628630073001</v>
      </c>
      <c r="S175">
        <v>0.074778290180806797</v>
      </c>
      <c r="T175">
        <v>0.073714246581275594</v>
      </c>
      <c r="U175">
        <v>0.0558063606330765</v>
      </c>
      <c r="V175">
        <v>0.0573832011703189</v>
      </c>
      <c r="W175" t="s">
        <v>146</v>
      </c>
      <c r="X175" t="s">
        <v>147</v>
      </c>
      <c r="Y175" t="s">
        <v>148</v>
      </c>
      <c r="Z175" t="s">
        <v>149</v>
      </c>
      <c r="AA175" t="s">
        <v>150</v>
      </c>
      <c r="AB175" t="s">
        <v>151</v>
      </c>
      <c r="AC175" t="s">
        <v>152</v>
      </c>
      <c r="AD175" t="s">
        <v>153</v>
      </c>
      <c r="AE175" t="s">
        <v>154</v>
      </c>
      <c r="AF175" t="s">
        <v>155</v>
      </c>
      <c r="AG175" t="s">
        <v>156</v>
      </c>
      <c r="AH175" t="s">
        <v>157</v>
      </c>
      <c r="AI175" t="s">
        <v>158</v>
      </c>
      <c r="AJ175">
        <v>0.48884476582014458</v>
      </c>
      <c r="AK175">
        <v>0</v>
      </c>
      <c r="AL175">
        <v>0.14765943898153669</v>
      </c>
      <c r="AM175">
        <v>0.090000238204987607</v>
      </c>
      <c r="AN175">
        <v>0</v>
      </c>
      <c r="AO175">
        <v>0.044097580735641302</v>
      </c>
      <c r="AP175">
        <v>0.64691183613333569</v>
      </c>
      <c r="AQ175">
        <v>0</v>
      </c>
      <c r="AR175">
        <v>0.095027583757101103</v>
      </c>
      <c r="AS175">
        <v>0</v>
      </c>
      <c r="AT175">
        <v>0.25710896827746549</v>
      </c>
      <c r="AU175">
        <v>0</v>
      </c>
      <c r="AV175">
        <v>0.1293941456444187</v>
      </c>
      <c r="AW175">
        <v>7.2548329999999996</v>
      </c>
      <c r="AX175">
        <v>3.3548960000000001</v>
      </c>
      <c r="AY175">
        <v>10.013311</v>
      </c>
      <c r="AZ175">
        <v>19.029861</v>
      </c>
      <c r="BA175">
        <v>0</v>
      </c>
      <c r="BB175">
        <v>6.8670100000000014</v>
      </c>
      <c r="BC175">
        <v>10.414502000000001</v>
      </c>
      <c r="BD175">
        <v>7.7534640000000001</v>
      </c>
      <c r="BE175">
        <v>0</v>
      </c>
      <c r="BF175">
        <v>0</v>
      </c>
      <c r="BG175">
        <v>2.7112769999999999</v>
      </c>
      <c r="BH175">
        <v>3.4021319999999999</v>
      </c>
      <c r="BI175">
        <v>3.3548960000000001</v>
      </c>
      <c r="BJ175">
        <v>2.5375640000000002</v>
      </c>
      <c r="BK175">
        <v>2.6120559999999999</v>
      </c>
      <c r="BL175">
        <v>10.854972</v>
      </c>
      <c r="BM175">
        <v>0</v>
      </c>
      <c r="BN175">
        <v>2.2167880000000002</v>
      </c>
      <c r="BO175">
        <v>1.3707180000000001</v>
      </c>
      <c r="BP175">
        <v>0</v>
      </c>
      <c r="BQ175">
        <v>3.5087980000000001</v>
      </c>
      <c r="BR175">
        <v>8.5045160000000006</v>
      </c>
      <c r="BS175">
        <v>0</v>
      </c>
      <c r="BT175">
        <v>1.141424</v>
      </c>
      <c r="BU175">
        <v>0</v>
      </c>
      <c r="BV175">
        <v>8.6643410000000003</v>
      </c>
      <c r="BW175">
        <v>0</v>
      </c>
      <c r="BX175">
        <v>3.3913440000000001</v>
      </c>
    </row>
    <row r="176">
      <c r="A176" t="s">
        <v>400</v>
      </c>
      <c r="B176">
        <v>2013</v>
      </c>
      <c r="C176" t="s">
        <v>405</v>
      </c>
      <c r="D176">
        <v>165</v>
      </c>
      <c r="E176" t="s">
        <v>62</v>
      </c>
      <c r="F176" t="s">
        <v>46</v>
      </c>
      <c r="G176" t="s">
        <v>187</v>
      </c>
      <c r="H176">
        <v>0.084510515682385295</v>
      </c>
      <c r="I176">
        <v>0.10404730047813369</v>
      </c>
      <c r="J176">
        <v>1.1253350781171709</v>
      </c>
      <c r="K176">
        <v>0.30745271102624361</v>
      </c>
      <c r="L176">
        <v>0</v>
      </c>
      <c r="M176">
        <v>1.607951253015244</v>
      </c>
      <c r="N176">
        <v>1.7697661169411469</v>
      </c>
      <c r="O176">
        <v>0.086015896944003495</v>
      </c>
      <c r="P176">
        <v>0</v>
      </c>
      <c r="Q176">
        <v>0</v>
      </c>
      <c r="R176">
        <v>0</v>
      </c>
      <c r="S176">
        <v>0</v>
      </c>
      <c r="T176">
        <v>0</v>
      </c>
      <c r="U176">
        <v>0</v>
      </c>
      <c r="V176">
        <v>0</v>
      </c>
      <c r="W176" t="s">
        <v>146</v>
      </c>
      <c r="X176" t="s">
        <v>147</v>
      </c>
      <c r="Y176" t="s">
        <v>148</v>
      </c>
      <c r="Z176" t="s">
        <v>149</v>
      </c>
      <c r="AA176" t="s">
        <v>150</v>
      </c>
      <c r="AB176" t="s">
        <v>151</v>
      </c>
      <c r="AC176" t="s">
        <v>152</v>
      </c>
      <c r="AD176" t="s">
        <v>153</v>
      </c>
      <c r="AE176" t="s">
        <v>154</v>
      </c>
      <c r="AF176" t="s">
        <v>155</v>
      </c>
      <c r="AG176" t="s">
        <v>156</v>
      </c>
      <c r="AH176" t="s">
        <v>157</v>
      </c>
      <c r="AI176" t="s">
        <v>158</v>
      </c>
      <c r="AJ176">
        <v>0</v>
      </c>
      <c r="AK176">
        <v>0.018032431353751099</v>
      </c>
      <c r="AL176">
        <v>0.70413258037118187</v>
      </c>
      <c r="AM176">
        <v>0.19338707275235401</v>
      </c>
      <c r="AN176">
        <v>1.6090999058138751</v>
      </c>
      <c r="AO176">
        <v>0.64438608117817209</v>
      </c>
      <c r="AP176">
        <v>0</v>
      </c>
      <c r="AQ176">
        <v>0</v>
      </c>
      <c r="AR176">
        <v>0.038881316013149002</v>
      </c>
      <c r="AS176">
        <v>0</v>
      </c>
      <c r="AT176">
        <v>0</v>
      </c>
      <c r="AU176">
        <v>0</v>
      </c>
      <c r="AV176">
        <v>0.110533017854458</v>
      </c>
      <c r="AW176">
        <v>7.2230549999999996</v>
      </c>
      <c r="AX176">
        <v>8.9041399999999999</v>
      </c>
      <c r="AY176">
        <v>96.25472400000001</v>
      </c>
      <c r="AZ176">
        <v>26.323001000000001</v>
      </c>
      <c r="BA176">
        <v>0</v>
      </c>
      <c r="BB176">
        <v>64.411417</v>
      </c>
      <c r="BC176">
        <v>70.846615</v>
      </c>
      <c r="BD176">
        <v>3.446888</v>
      </c>
      <c r="BE176">
        <v>0</v>
      </c>
      <c r="BF176">
        <v>0</v>
      </c>
      <c r="BG176">
        <v>0</v>
      </c>
      <c r="BH176">
        <v>0</v>
      </c>
      <c r="BI176">
        <v>0</v>
      </c>
      <c r="BJ176">
        <v>0</v>
      </c>
      <c r="BK176">
        <v>0</v>
      </c>
      <c r="BL176">
        <v>0</v>
      </c>
      <c r="BM176">
        <v>0.56747800000000004</v>
      </c>
      <c r="BN176">
        <v>10.571032000000001</v>
      </c>
      <c r="BO176">
        <v>2.945316</v>
      </c>
      <c r="BP176">
        <v>69.983945000000006</v>
      </c>
      <c r="BQ176">
        <v>51.273121000000003</v>
      </c>
      <c r="BR176">
        <v>0</v>
      </c>
      <c r="BS176">
        <v>0</v>
      </c>
      <c r="BT176">
        <v>0.46702300000000002</v>
      </c>
      <c r="BU176">
        <v>0</v>
      </c>
      <c r="BV176">
        <v>0</v>
      </c>
      <c r="BW176">
        <v>0</v>
      </c>
      <c r="BX176">
        <v>2.8970050000000001</v>
      </c>
    </row>
    <row r="177">
      <c r="A177" t="s">
        <v>400</v>
      </c>
      <c r="B177">
        <v>2013</v>
      </c>
      <c r="C177" t="s">
        <v>405</v>
      </c>
      <c r="D177">
        <v>222</v>
      </c>
      <c r="E177" t="s">
        <v>36</v>
      </c>
      <c r="F177" t="s">
        <v>15</v>
      </c>
      <c r="G177" t="s">
        <v>428</v>
      </c>
      <c r="H177">
        <v>17.28109896038842</v>
      </c>
      <c r="I177">
        <v>27.09379487665257</v>
      </c>
      <c r="J177">
        <v>39.768955291845117</v>
      </c>
      <c r="K177">
        <v>56.72925699785737</v>
      </c>
      <c r="L177">
        <v>78.534898953812316</v>
      </c>
      <c r="M177">
        <v>40.589438273088867</v>
      </c>
      <c r="N177">
        <v>50.140002287435948</v>
      </c>
      <c r="O177">
        <v>64.738235893272858</v>
      </c>
      <c r="P177">
        <v>76.148975570050851</v>
      </c>
      <c r="Q177">
        <v>80.554178599459064</v>
      </c>
      <c r="R177">
        <v>11.82085917105683</v>
      </c>
      <c r="S177">
        <v>21.85469832715448</v>
      </c>
      <c r="T177">
        <v>23.835979650443772</v>
      </c>
      <c r="U177">
        <v>29.85768117646235</v>
      </c>
      <c r="V177">
        <v>50.374710740705417</v>
      </c>
      <c r="W177" t="s">
        <v>146</v>
      </c>
      <c r="X177" t="s">
        <v>147</v>
      </c>
      <c r="Y177" t="s">
        <v>148</v>
      </c>
      <c r="Z177" t="s">
        <v>149</v>
      </c>
      <c r="AA177" t="s">
        <v>150</v>
      </c>
      <c r="AB177" t="s">
        <v>151</v>
      </c>
      <c r="AC177" t="s">
        <v>152</v>
      </c>
      <c r="AD177" t="s">
        <v>153</v>
      </c>
      <c r="AE177" t="s">
        <v>154</v>
      </c>
      <c r="AF177" t="s">
        <v>155</v>
      </c>
      <c r="AG177" t="s">
        <v>156</v>
      </c>
      <c r="AH177" t="s">
        <v>157</v>
      </c>
      <c r="AI177" t="s">
        <v>158</v>
      </c>
      <c r="AJ177">
        <v>34.120731330254387</v>
      </c>
      <c r="AK177">
        <v>57.705273134799903</v>
      </c>
      <c r="AL177">
        <v>57.052523276900793</v>
      </c>
      <c r="AM177">
        <v>47.499021860815809</v>
      </c>
      <c r="AN177">
        <v>19.49501624234</v>
      </c>
      <c r="AO177">
        <v>63.716007446176462</v>
      </c>
      <c r="AP177">
        <v>62.14646559320466</v>
      </c>
      <c r="AQ177">
        <v>18.135126732264311</v>
      </c>
      <c r="AR177">
        <v>51.456134870210832</v>
      </c>
      <c r="AS177">
        <v>23.798217050137911</v>
      </c>
      <c r="AT177">
        <v>56.050595621513978</v>
      </c>
      <c r="AU177">
        <v>38.515767162849862</v>
      </c>
      <c r="AV177">
        <v>72.185024430379841</v>
      </c>
      <c r="AW177">
        <v>1447.443354</v>
      </c>
      <c r="AX177">
        <v>2293.6128180000001</v>
      </c>
      <c r="AY177">
        <v>3363.312158000002</v>
      </c>
      <c r="AZ177">
        <v>4782.3296109999947</v>
      </c>
      <c r="BA177">
        <v>6514.4116770000001</v>
      </c>
      <c r="BB177">
        <v>1600.0917699999991</v>
      </c>
      <c r="BC177">
        <v>1976.231245000002</v>
      </c>
      <c r="BD177">
        <v>2555.026898999999</v>
      </c>
      <c r="BE177">
        <v>2970.4604599999971</v>
      </c>
      <c r="BF177">
        <v>3107.652184</v>
      </c>
      <c r="BG177">
        <v>524.41408899999988</v>
      </c>
      <c r="BH177">
        <v>981.61150099999998</v>
      </c>
      <c r="BI177">
        <v>1077.8104149999999</v>
      </c>
      <c r="BJ177">
        <v>1336.344876000001</v>
      </c>
      <c r="BK177">
        <v>2271.4661789999991</v>
      </c>
      <c r="BL177">
        <v>745.90511999999978</v>
      </c>
      <c r="BM177">
        <v>1733.7116720000031</v>
      </c>
      <c r="BN177">
        <v>853.15491400000076</v>
      </c>
      <c r="BO177">
        <v>710.51921800000071</v>
      </c>
      <c r="BP177">
        <v>827.89461400000062</v>
      </c>
      <c r="BQ177">
        <v>4969.6113540000033</v>
      </c>
      <c r="BR177">
        <v>775.66004700000076</v>
      </c>
      <c r="BS177">
        <v>905.00229699999977</v>
      </c>
      <c r="BT177">
        <v>579.65117499999917</v>
      </c>
      <c r="BU177">
        <v>1170.9030690000011</v>
      </c>
      <c r="BV177">
        <v>1882.353004999999</v>
      </c>
      <c r="BW177">
        <v>1365.982848000001</v>
      </c>
      <c r="BX177">
        <v>1880.7602849999989</v>
      </c>
    </row>
    <row r="178">
      <c r="A178" t="s">
        <v>400</v>
      </c>
      <c r="B178">
        <v>2013</v>
      </c>
      <c r="C178" t="s">
        <v>405</v>
      </c>
      <c r="D178">
        <v>223</v>
      </c>
      <c r="E178" t="s">
        <v>36</v>
      </c>
      <c r="F178" t="s">
        <v>16</v>
      </c>
      <c r="G178" t="s">
        <v>429</v>
      </c>
      <c r="H178">
        <v>59.903171596955161</v>
      </c>
      <c r="I178">
        <v>59.401587861389928</v>
      </c>
      <c r="J178">
        <v>51.146121433786121</v>
      </c>
      <c r="K178">
        <v>33.855074313490462</v>
      </c>
      <c r="L178">
        <v>16.17487181353852</v>
      </c>
      <c r="M178">
        <v>43.541384849748873</v>
      </c>
      <c r="N178">
        <v>38.865479681340837</v>
      </c>
      <c r="O178">
        <v>27.48250689551368</v>
      </c>
      <c r="P178">
        <v>19.84527710609613</v>
      </c>
      <c r="Q178">
        <v>12.75627249349402</v>
      </c>
      <c r="R178">
        <v>59.086448776016319</v>
      </c>
      <c r="S178">
        <v>64.031302080256481</v>
      </c>
      <c r="T178">
        <v>64.350662309589381</v>
      </c>
      <c r="U178">
        <v>59.82081067641338</v>
      </c>
      <c r="V178">
        <v>41.771573223722299</v>
      </c>
      <c r="W178" t="s">
        <v>146</v>
      </c>
      <c r="X178" t="s">
        <v>147</v>
      </c>
      <c r="Y178" t="s">
        <v>148</v>
      </c>
      <c r="Z178" t="s">
        <v>149</v>
      </c>
      <c r="AA178" t="s">
        <v>150</v>
      </c>
      <c r="AB178" t="s">
        <v>151</v>
      </c>
      <c r="AC178" t="s">
        <v>152</v>
      </c>
      <c r="AD178" t="s">
        <v>153</v>
      </c>
      <c r="AE178" t="s">
        <v>154</v>
      </c>
      <c r="AF178" t="s">
        <v>155</v>
      </c>
      <c r="AG178" t="s">
        <v>156</v>
      </c>
      <c r="AH178" t="s">
        <v>157</v>
      </c>
      <c r="AI178" t="s">
        <v>158</v>
      </c>
      <c r="AJ178">
        <v>47.205982413775303</v>
      </c>
      <c r="AK178">
        <v>36.244425528242417</v>
      </c>
      <c r="AL178">
        <v>34.269177415646048</v>
      </c>
      <c r="AM178">
        <v>16.371367274125699</v>
      </c>
      <c r="AN178">
        <v>42.087058440087063</v>
      </c>
      <c r="AO178">
        <v>28.117770805167741</v>
      </c>
      <c r="AP178">
        <v>28.413782901369121</v>
      </c>
      <c r="AQ178">
        <v>69.304623119173513</v>
      </c>
      <c r="AR178">
        <v>30.533638895070691</v>
      </c>
      <c r="AS178">
        <v>68.16121508170599</v>
      </c>
      <c r="AT178">
        <v>43.281194920359503</v>
      </c>
      <c r="AU178">
        <v>59.561780911166878</v>
      </c>
      <c r="AV178">
        <v>24.254414814254339</v>
      </c>
      <c r="AW178">
        <v>5017.415142999992</v>
      </c>
      <c r="AX178">
        <v>5028.61426199998</v>
      </c>
      <c r="AY178">
        <v>4325.493862999997</v>
      </c>
      <c r="AZ178">
        <v>2854.0145409999959</v>
      </c>
      <c r="BA178">
        <v>1341.6936320000009</v>
      </c>
      <c r="BB178">
        <v>1716.461585</v>
      </c>
      <c r="BC178">
        <v>1531.8542440000001</v>
      </c>
      <c r="BD178">
        <v>1084.6533489999999</v>
      </c>
      <c r="BE178">
        <v>774.13531200000023</v>
      </c>
      <c r="BF178">
        <v>492.11671899999988</v>
      </c>
      <c r="BG178">
        <v>2621.278687</v>
      </c>
      <c r="BH178">
        <v>2875.9885679999979</v>
      </c>
      <c r="BI178">
        <v>2909.7949850000009</v>
      </c>
      <c r="BJ178">
        <v>2677.409318999999</v>
      </c>
      <c r="BK178">
        <v>1883.5386730000009</v>
      </c>
      <c r="BL178">
        <v>1031.958654</v>
      </c>
      <c r="BM178">
        <v>1088.9365940000009</v>
      </c>
      <c r="BN178">
        <v>512.45616200000052</v>
      </c>
      <c r="BO178">
        <v>244.892855</v>
      </c>
      <c r="BP178">
        <v>1787.310591000002</v>
      </c>
      <c r="BQ178">
        <v>2193.081435000001</v>
      </c>
      <c r="BR178">
        <v>354.63700100000011</v>
      </c>
      <c r="BS178">
        <v>3458.5279740000001</v>
      </c>
      <c r="BT178">
        <v>343.9601459999999</v>
      </c>
      <c r="BU178">
        <v>3353.6199689999971</v>
      </c>
      <c r="BV178">
        <v>1453.5168880000001</v>
      </c>
      <c r="BW178">
        <v>2112.3912909999999</v>
      </c>
      <c r="BX178">
        <v>631.94188100000008</v>
      </c>
    </row>
    <row r="179">
      <c r="A179" t="s">
        <v>400</v>
      </c>
      <c r="B179">
        <v>2013</v>
      </c>
      <c r="C179" t="s">
        <v>405</v>
      </c>
      <c r="D179">
        <v>224</v>
      </c>
      <c r="E179" t="s">
        <v>36</v>
      </c>
      <c r="F179" t="s">
        <v>20</v>
      </c>
      <c r="G179" t="s">
        <v>430</v>
      </c>
      <c r="H179">
        <v>22.815729442656579</v>
      </c>
      <c r="I179">
        <v>13.504617261957531</v>
      </c>
      <c r="J179">
        <v>9.0849232743687871</v>
      </c>
      <c r="K179">
        <v>9.4156686886520582</v>
      </c>
      <c r="L179">
        <v>5.2902292326492173</v>
      </c>
      <c r="M179">
        <v>15.869176877162211</v>
      </c>
      <c r="N179">
        <v>10.994518031223301</v>
      </c>
      <c r="O179">
        <v>7.779257211213614</v>
      </c>
      <c r="P179">
        <v>4.0057473238530257</v>
      </c>
      <c r="Q179">
        <v>6.6895489070468859</v>
      </c>
      <c r="R179">
        <v>29.092692052926889</v>
      </c>
      <c r="S179">
        <v>14.11399959258924</v>
      </c>
      <c r="T179">
        <v>11.813358039966969</v>
      </c>
      <c r="U179">
        <v>10.321508147124471</v>
      </c>
      <c r="V179">
        <v>7.8537160355722317</v>
      </c>
      <c r="W179" t="s">
        <v>146</v>
      </c>
      <c r="X179" t="s">
        <v>147</v>
      </c>
      <c r="Y179" t="s">
        <v>148</v>
      </c>
      <c r="Z179" t="s">
        <v>149</v>
      </c>
      <c r="AA179" t="s">
        <v>150</v>
      </c>
      <c r="AB179" t="s">
        <v>151</v>
      </c>
      <c r="AC179" t="s">
        <v>152</v>
      </c>
      <c r="AD179" t="s">
        <v>153</v>
      </c>
      <c r="AE179" t="s">
        <v>154</v>
      </c>
      <c r="AF179" t="s">
        <v>155</v>
      </c>
      <c r="AG179" t="s">
        <v>156</v>
      </c>
      <c r="AH179" t="s">
        <v>157</v>
      </c>
      <c r="AI179" t="s">
        <v>158</v>
      </c>
      <c r="AJ179">
        <v>18.673286255970481</v>
      </c>
      <c r="AK179">
        <v>6.0503013369579142</v>
      </c>
      <c r="AL179">
        <v>8.6782993074530079</v>
      </c>
      <c r="AM179">
        <v>36.129610865058488</v>
      </c>
      <c r="AN179">
        <v>38.417925317573228</v>
      </c>
      <c r="AO179">
        <v>8.1662217486557935</v>
      </c>
      <c r="AP179">
        <v>9.4397515054262406</v>
      </c>
      <c r="AQ179">
        <v>12.560250148562179</v>
      </c>
      <c r="AR179">
        <v>18.010226234718491</v>
      </c>
      <c r="AS179">
        <v>8.0405678681563728</v>
      </c>
      <c r="AT179">
        <v>0.66820945812614707</v>
      </c>
      <c r="AU179">
        <v>1.9224519259831681</v>
      </c>
      <c r="AV179">
        <v>3.5605607553658181</v>
      </c>
      <c r="AW179">
        <v>1911.0171190000001</v>
      </c>
      <c r="AX179">
        <v>1143.2271999999989</v>
      </c>
      <c r="AY179">
        <v>768.32375099999967</v>
      </c>
      <c r="AZ179">
        <v>793.74970799999971</v>
      </c>
      <c r="BA179">
        <v>438.82059500000008</v>
      </c>
      <c r="BB179">
        <v>625.58489100000008</v>
      </c>
      <c r="BC179">
        <v>433.34082699999999</v>
      </c>
      <c r="BD179">
        <v>307.02429799999999</v>
      </c>
      <c r="BE179">
        <v>156.25836000000001</v>
      </c>
      <c r="BF179">
        <v>258.07216499999998</v>
      </c>
      <c r="BG179">
        <v>1290.6521749999999</v>
      </c>
      <c r="BH179">
        <v>633.93528100000026</v>
      </c>
      <c r="BI179">
        <v>534.17398900000012</v>
      </c>
      <c r="BJ179">
        <v>461.96134399999988</v>
      </c>
      <c r="BK179">
        <v>354.13504300000011</v>
      </c>
      <c r="BL179">
        <v>408.21222999999998</v>
      </c>
      <c r="BM179">
        <v>181.776768</v>
      </c>
      <c r="BN179">
        <v>129.77399199999999</v>
      </c>
      <c r="BO179">
        <v>540.44866300000024</v>
      </c>
      <c r="BP179">
        <v>1631.493560000001</v>
      </c>
      <c r="BQ179">
        <v>636.93489199999988</v>
      </c>
      <c r="BR179">
        <v>117.819059</v>
      </c>
      <c r="BS179">
        <v>626.79767299999992</v>
      </c>
      <c r="BT179">
        <v>202.88443399999991</v>
      </c>
      <c r="BU179">
        <v>395.6063420000001</v>
      </c>
      <c r="BV179">
        <v>22.440548</v>
      </c>
      <c r="BW179">
        <v>68.180813999999998</v>
      </c>
      <c r="BX179">
        <v>92.769397999999967</v>
      </c>
    </row>
    <row r="180">
      <c r="A180" t="s">
        <v>400</v>
      </c>
      <c r="B180">
        <v>2013</v>
      </c>
      <c r="C180" t="s">
        <v>405</v>
      </c>
      <c r="D180">
        <v>225</v>
      </c>
      <c r="E180" t="s">
        <v>314</v>
      </c>
      <c r="F180" t="s">
        <v>315</v>
      </c>
      <c r="G180" t="s">
        <v>187</v>
      </c>
      <c r="H180">
        <v>75.548371622399543</v>
      </c>
      <c r="I180">
        <v>85.562217256454261</v>
      </c>
      <c r="J180">
        <v>89.864793808753475</v>
      </c>
      <c r="K180">
        <v>89.183463776495515</v>
      </c>
      <c r="L180">
        <v>91.867181520496715</v>
      </c>
      <c r="M180">
        <v>82.793647015468636</v>
      </c>
      <c r="N180">
        <v>87.577206347763465</v>
      </c>
      <c r="O180">
        <v>90.807266308295169</v>
      </c>
      <c r="P180">
        <v>93.479880303968272</v>
      </c>
      <c r="Q180">
        <v>89.834623931770096</v>
      </c>
      <c r="R180">
        <v>69.095387768753469</v>
      </c>
      <c r="S180">
        <v>84.789401869528319</v>
      </c>
      <c r="T180">
        <v>87.616226471528819</v>
      </c>
      <c r="U180">
        <v>88.270882664907475</v>
      </c>
      <c r="V180">
        <v>91.279620071685812</v>
      </c>
      <c r="W180" t="s">
        <v>146</v>
      </c>
      <c r="X180" t="s">
        <v>147</v>
      </c>
      <c r="Y180" t="s">
        <v>148</v>
      </c>
      <c r="Z180" t="s">
        <v>149</v>
      </c>
      <c r="AA180" t="s">
        <v>150</v>
      </c>
      <c r="AB180" t="s">
        <v>151</v>
      </c>
      <c r="AC180" t="s">
        <v>152</v>
      </c>
      <c r="AD180" t="s">
        <v>153</v>
      </c>
      <c r="AE180" t="s">
        <v>154</v>
      </c>
      <c r="AF180" t="s">
        <v>155</v>
      </c>
      <c r="AG180" t="s">
        <v>156</v>
      </c>
      <c r="AH180" t="s">
        <v>157</v>
      </c>
      <c r="AI180" t="s">
        <v>158</v>
      </c>
      <c r="AJ180">
        <v>80.064637685030164</v>
      </c>
      <c r="AK180">
        <v>89.602569905309224</v>
      </c>
      <c r="AL180">
        <v>90.962854972659983</v>
      </c>
      <c r="AM180">
        <v>62.675178230548291</v>
      </c>
      <c r="AN180">
        <v>60.006499641827581</v>
      </c>
      <c r="AO180">
        <v>90.01869687212654</v>
      </c>
      <c r="AP180">
        <v>85.978148397600705</v>
      </c>
      <c r="AQ180">
        <v>86.758363221532861</v>
      </c>
      <c r="AR180">
        <v>76.893908105431606</v>
      </c>
      <c r="AS180">
        <v>91.260508222125821</v>
      </c>
      <c r="AT180">
        <v>98.989878918326568</v>
      </c>
      <c r="AU180">
        <v>97.240116010009316</v>
      </c>
      <c r="AV180">
        <v>95.777288462276715</v>
      </c>
      <c r="AW180"/>
      <c r="AX180"/>
      <c r="AY180"/>
      <c r="AZ180"/>
      <c r="BA180"/>
      <c r="BB180"/>
      <c r="BC180"/>
      <c r="BD180"/>
      <c r="BE180"/>
      <c r="BF180"/>
      <c r="BG180"/>
      <c r="BH180"/>
      <c r="BI180"/>
      <c r="BJ180"/>
      <c r="BK180"/>
      <c r="BL180"/>
      <c r="BM180"/>
      <c r="BN180"/>
      <c r="BO180"/>
      <c r="BP180"/>
      <c r="BQ180"/>
      <c r="BR180"/>
      <c r="BS180"/>
      <c r="BT180"/>
      <c r="BU180"/>
      <c r="BV180"/>
      <c r="BW180"/>
      <c r="BX180"/>
    </row>
    <row r="181">
      <c r="A181" t="s">
        <v>400</v>
      </c>
      <c r="B181">
        <v>2013</v>
      </c>
      <c r="C181" t="s">
        <v>405</v>
      </c>
      <c r="D181">
        <v>226</v>
      </c>
      <c r="E181" t="s">
        <v>314</v>
      </c>
      <c r="F181" t="s">
        <v>316</v>
      </c>
      <c r="G181" t="s">
        <v>187</v>
      </c>
      <c r="H181">
        <v>18.446062390934099</v>
      </c>
      <c r="I181">
        <v>10.04810128643711</v>
      </c>
      <c r="J181">
        <v>6.4004469972886886</v>
      </c>
      <c r="K181">
        <v>7.3219660446095371</v>
      </c>
      <c r="L181">
        <v>3.2302207527998532</v>
      </c>
      <c r="M181">
        <v>12.99311640203025</v>
      </c>
      <c r="N181">
        <v>7.7332917084455186</v>
      </c>
      <c r="O181">
        <v>5.8500905733609789</v>
      </c>
      <c r="P181">
        <v>3.2509014131418108</v>
      </c>
      <c r="Q181">
        <v>3.2601461306218589</v>
      </c>
      <c r="R181">
        <v>23.94759131642336</v>
      </c>
      <c r="S181">
        <v>10.31505669791769</v>
      </c>
      <c r="T181">
        <v>8.2033678360978275</v>
      </c>
      <c r="U181">
        <v>7.6957381113799421</v>
      </c>
      <c r="V181">
        <v>6.167392157008706</v>
      </c>
      <c r="W181" t="s">
        <v>146</v>
      </c>
      <c r="X181" t="s">
        <v>147</v>
      </c>
      <c r="Y181" t="s">
        <v>148</v>
      </c>
      <c r="Z181" t="s">
        <v>149</v>
      </c>
      <c r="AA181" t="s">
        <v>150</v>
      </c>
      <c r="AB181" t="s">
        <v>151</v>
      </c>
      <c r="AC181" t="s">
        <v>152</v>
      </c>
      <c r="AD181" t="s">
        <v>153</v>
      </c>
      <c r="AE181" t="s">
        <v>154</v>
      </c>
      <c r="AF181" t="s">
        <v>155</v>
      </c>
      <c r="AG181" t="s">
        <v>156</v>
      </c>
      <c r="AH181" t="s">
        <v>157</v>
      </c>
      <c r="AI181" t="s">
        <v>158</v>
      </c>
      <c r="AJ181">
        <v>1.240436007260951</v>
      </c>
      <c r="AK181">
        <v>4.4358708553241488</v>
      </c>
      <c r="AL181">
        <v>8.0799723694175967</v>
      </c>
      <c r="AM181">
        <v>31.247516595505399</v>
      </c>
      <c r="AN181">
        <v>36.750058977114399</v>
      </c>
      <c r="AO181">
        <v>5.3272388005558069</v>
      </c>
      <c r="AP181">
        <v>7.6557565240838894</v>
      </c>
      <c r="AQ181">
        <v>8.3743762328708371</v>
      </c>
      <c r="AR181">
        <v>13.581546484827729</v>
      </c>
      <c r="AS181">
        <v>6.4847216022372578</v>
      </c>
      <c r="AT181">
        <v>0.38123554493137352</v>
      </c>
      <c r="AU181">
        <v>0.1638141917989796</v>
      </c>
      <c r="AV181">
        <v>2.8034013324406581</v>
      </c>
      <c r="AW181"/>
      <c r="AX181"/>
      <c r="AY181"/>
      <c r="AZ181"/>
      <c r="BA181"/>
      <c r="BB181"/>
      <c r="BC181"/>
      <c r="BD181"/>
      <c r="BE181"/>
      <c r="BF181"/>
      <c r="BG181"/>
      <c r="BH181"/>
      <c r="BI181"/>
      <c r="BJ181"/>
      <c r="BK181"/>
      <c r="BL181"/>
      <c r="BM181"/>
      <c r="BN181"/>
      <c r="BO181"/>
      <c r="BP181"/>
      <c r="BQ181"/>
      <c r="BR181"/>
      <c r="BS181"/>
      <c r="BT181"/>
      <c r="BU181"/>
      <c r="BV181"/>
      <c r="BW181"/>
      <c r="BX181"/>
    </row>
    <row r="182">
      <c r="A182" t="s">
        <v>400</v>
      </c>
      <c r="B182">
        <v>2013</v>
      </c>
      <c r="C182" t="s">
        <v>405</v>
      </c>
      <c r="D182">
        <v>227</v>
      </c>
      <c r="E182" t="s">
        <v>314</v>
      </c>
      <c r="F182" t="s">
        <v>317</v>
      </c>
      <c r="G182" t="s">
        <v>187</v>
      </c>
      <c r="H182">
        <v>2.022634565757699</v>
      </c>
      <c r="I182">
        <v>1.078861613242758</v>
      </c>
      <c r="J182">
        <v>1.155235143283603</v>
      </c>
      <c r="K182">
        <v>1.314105923233452</v>
      </c>
      <c r="L182">
        <v>3.0013685217725619</v>
      </c>
      <c r="M182">
        <v>1.589400956432701</v>
      </c>
      <c r="N182">
        <v>1.5485108390594611</v>
      </c>
      <c r="O182">
        <v>1.092456163063882</v>
      </c>
      <c r="P182">
        <v>2.619294699508083</v>
      </c>
      <c r="Q182">
        <v>3.725013779775336</v>
      </c>
      <c r="R182">
        <v>2.5553362985831578</v>
      </c>
      <c r="S182">
        <v>1.0946688319884359</v>
      </c>
      <c r="T182">
        <v>0.64682754193409486</v>
      </c>
      <c r="U182">
        <v>1.5696173730012311</v>
      </c>
      <c r="V182">
        <v>0.94053048636946446</v>
      </c>
      <c r="W182" t="s">
        <v>146</v>
      </c>
      <c r="X182" t="s">
        <v>147</v>
      </c>
      <c r="Y182" t="s">
        <v>148</v>
      </c>
      <c r="Z182" t="s">
        <v>149</v>
      </c>
      <c r="AA182" t="s">
        <v>150</v>
      </c>
      <c r="AB182" t="s">
        <v>151</v>
      </c>
      <c r="AC182" t="s">
        <v>152</v>
      </c>
      <c r="AD182" t="s">
        <v>153</v>
      </c>
      <c r="AE182" t="s">
        <v>154</v>
      </c>
      <c r="AF182" t="s">
        <v>155</v>
      </c>
      <c r="AG182" t="s">
        <v>156</v>
      </c>
      <c r="AH182" t="s">
        <v>157</v>
      </c>
      <c r="AI182" t="s">
        <v>158</v>
      </c>
      <c r="AJ182">
        <v>1.551859162749049</v>
      </c>
      <c r="AK182">
        <v>4.5556255976469142</v>
      </c>
      <c r="AL182">
        <v>0.39294682114500412</v>
      </c>
      <c r="AM182">
        <v>1.87130675197244</v>
      </c>
      <c r="AN182">
        <v>2.3683580268395099</v>
      </c>
      <c r="AO182">
        <v>1.900496719841287</v>
      </c>
      <c r="AP182">
        <v>5.0597256226031844</v>
      </c>
      <c r="AQ182">
        <v>0.77926415739136379</v>
      </c>
      <c r="AR182">
        <v>6.215245421262221</v>
      </c>
      <c r="AS182">
        <v>0.7600350431870716</v>
      </c>
      <c r="AT182">
        <v>0</v>
      </c>
      <c r="AU182">
        <v>0.85384685940091787</v>
      </c>
      <c r="AV182">
        <v>0.68659750361872018</v>
      </c>
      <c r="AW182"/>
      <c r="AX182"/>
      <c r="AY182"/>
      <c r="AZ182"/>
      <c r="BA182"/>
      <c r="BB182"/>
      <c r="BC182"/>
      <c r="BD182"/>
      <c r="BE182"/>
      <c r="BF182"/>
      <c r="BG182"/>
      <c r="BH182"/>
      <c r="BI182"/>
      <c r="BJ182"/>
      <c r="BK182"/>
      <c r="BL182"/>
      <c r="BM182"/>
      <c r="BN182"/>
      <c r="BO182"/>
      <c r="BP182"/>
      <c r="BQ182"/>
      <c r="BR182"/>
      <c r="BS182"/>
      <c r="BT182"/>
      <c r="BU182"/>
      <c r="BV182"/>
      <c r="BW182"/>
      <c r="BX182"/>
    </row>
    <row r="183">
      <c r="A183" t="s">
        <v>400</v>
      </c>
      <c r="B183">
        <v>2013</v>
      </c>
      <c r="C183" t="s">
        <v>405</v>
      </c>
      <c r="D183">
        <v>228</v>
      </c>
      <c r="E183" t="s">
        <v>314</v>
      </c>
      <c r="F183" t="s">
        <v>318</v>
      </c>
      <c r="G183" t="s">
        <v>187</v>
      </c>
      <c r="H183">
        <v>3.8860940746677528</v>
      </c>
      <c r="I183">
        <v>3.310819843865811</v>
      </c>
      <c r="J183">
        <v>2.5795240506742418</v>
      </c>
      <c r="K183">
        <v>1.948091318177317</v>
      </c>
      <c r="L183">
        <v>1.901229204931028</v>
      </c>
      <c r="M183">
        <v>2.6238356260683502</v>
      </c>
      <c r="N183">
        <v>3.0847967173036421</v>
      </c>
      <c r="O183">
        <v>1.8099331902439391</v>
      </c>
      <c r="P183">
        <v>0.64992358338184342</v>
      </c>
      <c r="Q183">
        <v>3.1802161578327222</v>
      </c>
      <c r="R183">
        <v>4.4016846162400816</v>
      </c>
      <c r="S183">
        <v>3.6187343479527549</v>
      </c>
      <c r="T183">
        <v>3.5335781504393489</v>
      </c>
      <c r="U183">
        <v>2.463761850711542</v>
      </c>
      <c r="V183">
        <v>1.612457284936083</v>
      </c>
      <c r="W183" t="s">
        <v>146</v>
      </c>
      <c r="X183" t="s">
        <v>147</v>
      </c>
      <c r="Y183" t="s">
        <v>148</v>
      </c>
      <c r="Z183" t="s">
        <v>149</v>
      </c>
      <c r="AA183" t="s">
        <v>150</v>
      </c>
      <c r="AB183" t="s">
        <v>151</v>
      </c>
      <c r="AC183" t="s">
        <v>152</v>
      </c>
      <c r="AD183" t="s">
        <v>153</v>
      </c>
      <c r="AE183" t="s">
        <v>154</v>
      </c>
      <c r="AF183" t="s">
        <v>155</v>
      </c>
      <c r="AG183" t="s">
        <v>156</v>
      </c>
      <c r="AH183" t="s">
        <v>157</v>
      </c>
      <c r="AI183" t="s">
        <v>158</v>
      </c>
      <c r="AJ183">
        <v>17.1430671449599</v>
      </c>
      <c r="AK183">
        <v>1.3344781315025349</v>
      </c>
      <c r="AL183">
        <v>0.56422583677732374</v>
      </c>
      <c r="AM183">
        <v>4.2059984219738844</v>
      </c>
      <c r="AN183">
        <v>0.6849451811096362</v>
      </c>
      <c r="AO183">
        <v>2.6775787532951121</v>
      </c>
      <c r="AP183">
        <v>1.3063694557122321</v>
      </c>
      <c r="AQ183">
        <v>4.0879963882049069</v>
      </c>
      <c r="AR183">
        <v>3.3092999884784629</v>
      </c>
      <c r="AS183">
        <v>1.494735132449885</v>
      </c>
      <c r="AT183">
        <v>0.28467385820279939</v>
      </c>
      <c r="AU183">
        <v>1.742222938790688</v>
      </c>
      <c r="AV183">
        <v>0.73271270166399227</v>
      </c>
      <c r="AW183"/>
      <c r="AX183"/>
      <c r="AY183"/>
      <c r="AZ183"/>
      <c r="BA183"/>
      <c r="BB183"/>
      <c r="BC183"/>
      <c r="BD183"/>
      <c r="BE183"/>
      <c r="BF183"/>
      <c r="BG183"/>
      <c r="BH183"/>
      <c r="BI183"/>
      <c r="BJ183"/>
      <c r="BK183"/>
      <c r="BL183"/>
      <c r="BM183"/>
      <c r="BN183"/>
      <c r="BO183"/>
      <c r="BP183"/>
      <c r="BQ183"/>
      <c r="BR183"/>
      <c r="BS183"/>
      <c r="BT183"/>
      <c r="BU183"/>
      <c r="BV183"/>
      <c r="BW183"/>
      <c r="BX183"/>
    </row>
    <row r="184">
      <c r="A184" t="s">
        <v>400</v>
      </c>
      <c r="B184">
        <v>2013</v>
      </c>
      <c r="C184" t="s">
        <v>405</v>
      </c>
      <c r="D184">
        <v>229</v>
      </c>
      <c r="E184" t="s">
        <v>314</v>
      </c>
      <c r="F184" t="s">
        <v>173</v>
      </c>
      <c r="G184" t="s">
        <v>187</v>
      </c>
      <c r="H184">
        <v>0.096837346241014005</v>
      </c>
      <c r="I184">
        <v>0</v>
      </c>
      <c r="J184">
        <v>0</v>
      </c>
      <c r="K184">
        <v>0.2323729374839886</v>
      </c>
      <c r="L184">
        <v>0</v>
      </c>
      <c r="M184">
        <v>0</v>
      </c>
      <c r="N184">
        <v>0.056194387427911802</v>
      </c>
      <c r="O184">
        <v>0.44025376503597069</v>
      </c>
      <c r="P184">
        <v>0</v>
      </c>
      <c r="Q184">
        <v>0</v>
      </c>
      <c r="R184">
        <v>0</v>
      </c>
      <c r="S184">
        <v>0.1821382526129483</v>
      </c>
      <c r="T184">
        <v>0</v>
      </c>
      <c r="U184">
        <v>0</v>
      </c>
      <c r="V184">
        <v>0</v>
      </c>
      <c r="W184" t="s">
        <v>146</v>
      </c>
      <c r="X184" t="s">
        <v>147</v>
      </c>
      <c r="Y184" t="s">
        <v>148</v>
      </c>
      <c r="Z184" t="s">
        <v>149</v>
      </c>
      <c r="AA184" t="s">
        <v>150</v>
      </c>
      <c r="AB184" t="s">
        <v>151</v>
      </c>
      <c r="AC184" t="s">
        <v>152</v>
      </c>
      <c r="AD184" t="s">
        <v>153</v>
      </c>
      <c r="AE184" t="s">
        <v>154</v>
      </c>
      <c r="AF184" t="s">
        <v>155</v>
      </c>
      <c r="AG184" t="s">
        <v>156</v>
      </c>
      <c r="AH184" t="s">
        <v>157</v>
      </c>
      <c r="AI184" t="s">
        <v>158</v>
      </c>
      <c r="AJ184">
        <v>0</v>
      </c>
      <c r="AK184">
        <v>0.071455510217153295</v>
      </c>
      <c r="AL184">
        <v>0</v>
      </c>
      <c r="AM184">
        <v>0</v>
      </c>
      <c r="AN184">
        <v>0.19013817310904521</v>
      </c>
      <c r="AO184">
        <v>0.075988854181314305</v>
      </c>
      <c r="AP184">
        <v>0</v>
      </c>
      <c r="AQ184">
        <v>0</v>
      </c>
      <c r="AR184">
        <v>0</v>
      </c>
      <c r="AS184">
        <v>0</v>
      </c>
      <c r="AT184">
        <v>0.34421167853925971</v>
      </c>
      <c r="AU184">
        <v>0</v>
      </c>
      <c r="AV184">
        <v>0</v>
      </c>
      <c r="AW184"/>
      <c r="AX184"/>
      <c r="AY184"/>
      <c r="AZ184"/>
      <c r="BA184"/>
      <c r="BB184"/>
      <c r="BC184"/>
      <c r="BD184"/>
      <c r="BE184"/>
      <c r="BF184"/>
      <c r="BG184"/>
      <c r="BH184"/>
      <c r="BI184"/>
      <c r="BJ184"/>
      <c r="BK184"/>
      <c r="BL184"/>
      <c r="BM184"/>
      <c r="BN184"/>
      <c r="BO184"/>
      <c r="BP184"/>
      <c r="BQ184"/>
      <c r="BR184"/>
      <c r="BS184"/>
      <c r="BT184"/>
      <c r="BU184"/>
      <c r="BV184"/>
      <c r="BW184"/>
      <c r="BX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DHS00</vt:lpstr>
      <vt:lpstr>DHS07</vt:lpstr>
      <vt:lpstr>DHS13</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2021-05-25T18:29:30Z</dcterms:modified>
</cp:coreProperties>
</file>